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6660" yWindow="195" windowWidth="9015" windowHeight="11175" activeTab="3"/>
  </bookViews>
  <sheets>
    <sheet name="안심종합세입(재가)" sheetId="5" r:id="rId1"/>
    <sheet name="안심종합세출(재가)" sheetId="6" r:id="rId2"/>
    <sheet name="안심종합세입(요양시설)" sheetId="3" r:id="rId3"/>
    <sheet name="안심종합세출(요양시설)" sheetId="4" r:id="rId4"/>
  </sheets>
  <definedNames>
    <definedName name="_xlnm.Print_Area" localSheetId="2">'안심종합세입(요양시설)'!$A$1:$AF$37</definedName>
    <definedName name="_xlnm.Print_Area" localSheetId="1">'안심종합세출(재가)'!$A$1:$W$74</definedName>
    <definedName name="_xlnm.Print_Titles" localSheetId="3">'안심종합세출(요양시설)'!$1:$4</definedName>
    <definedName name="_xlnm.Print_Titles" localSheetId="1">'안심종합세출(재가)'!$1:$4</definedName>
  </definedNames>
  <calcPr calcId="114210" fullCalcOnLoad="1"/>
</workbook>
</file>

<file path=xl/calcChain.xml><?xml version="1.0" encoding="utf-8"?>
<calcChain xmlns="http://schemas.openxmlformats.org/spreadsheetml/2006/main">
  <c r="G29" i="5"/>
  <c r="G16" i="4"/>
  <c r="G33" i="5"/>
  <c r="G60" i="4"/>
  <c r="G35"/>
  <c r="V5" i="6"/>
  <c r="G36" i="3"/>
  <c r="G37"/>
  <c r="G32" i="5"/>
  <c r="G21"/>
  <c r="G16"/>
  <c r="G58" i="4"/>
  <c r="G56"/>
  <c r="G53"/>
  <c r="G42"/>
  <c r="G40"/>
  <c r="G30"/>
  <c r="G23"/>
  <c r="G41" i="6"/>
  <c r="G46"/>
  <c r="G64"/>
  <c r="G69"/>
  <c r="G71"/>
  <c r="G73"/>
  <c r="G18" i="3"/>
  <c r="G25"/>
  <c r="G22" i="6"/>
  <c r="G10" i="3"/>
  <c r="G47" i="4"/>
  <c r="G15" i="3"/>
  <c r="G29" i="6"/>
  <c r="G60"/>
  <c r="G36"/>
  <c r="G11" i="5"/>
  <c r="G37" i="6"/>
  <c r="G74"/>
  <c r="G31" i="4"/>
</calcChain>
</file>

<file path=xl/sharedStrings.xml><?xml version="1.0" encoding="utf-8"?>
<sst xmlns="http://schemas.openxmlformats.org/spreadsheetml/2006/main" count="329" uniqueCount="189">
  <si>
    <t>◆ 세출</t>
    <phoneticPr fontId="3" type="noConversion"/>
  </si>
  <si>
    <t xml:space="preserve">  (단위:원)</t>
    <phoneticPr fontId="3" type="noConversion"/>
  </si>
  <si>
    <t>과목</t>
  </si>
  <si>
    <t>관</t>
  </si>
  <si>
    <t>항</t>
  </si>
  <si>
    <t>목</t>
  </si>
  <si>
    <t>01</t>
    <phoneticPr fontId="3" type="noConversion"/>
  </si>
  <si>
    <t>사무비</t>
  </si>
  <si>
    <t>인건비</t>
  </si>
  <si>
    <t>급여</t>
  </si>
  <si>
    <t>일용잡금</t>
  </si>
  <si>
    <t>사회보험부담비용</t>
  </si>
  <si>
    <t>기타후생경비</t>
    <phoneticPr fontId="3" type="noConversion"/>
  </si>
  <si>
    <t>소계</t>
  </si>
  <si>
    <t>업무추진비</t>
  </si>
  <si>
    <t>기관운영비</t>
  </si>
  <si>
    <t>직책보조비</t>
  </si>
  <si>
    <t>회의비</t>
  </si>
  <si>
    <t>운영비</t>
  </si>
  <si>
    <t>여비</t>
  </si>
  <si>
    <t>수용비및수수료</t>
  </si>
  <si>
    <t>공공요금</t>
  </si>
  <si>
    <t>제세공과금</t>
  </si>
  <si>
    <t>차량비</t>
  </si>
  <si>
    <t>기타운영비</t>
  </si>
  <si>
    <t>합계</t>
  </si>
  <si>
    <t>02</t>
    <phoneticPr fontId="3" type="noConversion"/>
  </si>
  <si>
    <t>재산조성비</t>
  </si>
  <si>
    <t>시설비</t>
    <phoneticPr fontId="3" type="noConversion"/>
  </si>
  <si>
    <t>시설비</t>
  </si>
  <si>
    <t>자산취득비</t>
  </si>
  <si>
    <t>시설장비유지비</t>
  </si>
  <si>
    <t>03</t>
    <phoneticPr fontId="3" type="noConversion"/>
  </si>
  <si>
    <t>사업비</t>
  </si>
  <si>
    <t>생계비</t>
  </si>
  <si>
    <t>수용기관경비</t>
  </si>
  <si>
    <t>피복비</t>
  </si>
  <si>
    <t>의료비</t>
  </si>
  <si>
    <t>장의비</t>
  </si>
  <si>
    <t>특별급식비</t>
  </si>
  <si>
    <t>연료비</t>
  </si>
  <si>
    <t>04</t>
    <phoneticPr fontId="3" type="noConversion"/>
  </si>
  <si>
    <t>전출금</t>
  </si>
  <si>
    <t>법인회계전출금</t>
  </si>
  <si>
    <t>공동회계전출금</t>
  </si>
  <si>
    <t>06</t>
    <phoneticPr fontId="3" type="noConversion"/>
  </si>
  <si>
    <t>부채상환금</t>
  </si>
  <si>
    <t>부채상환금</t>
    <phoneticPr fontId="3" type="noConversion"/>
  </si>
  <si>
    <t>원금상환금</t>
  </si>
  <si>
    <t>이자지불금</t>
  </si>
  <si>
    <t>07</t>
    <phoneticPr fontId="3" type="noConversion"/>
  </si>
  <si>
    <t>잡지출</t>
  </si>
  <si>
    <t>08</t>
    <phoneticPr fontId="3" type="noConversion"/>
  </si>
  <si>
    <t>예비비</t>
  </si>
  <si>
    <t>세출총액</t>
  </si>
  <si>
    <t xml:space="preserve">◆ 세입                                                                                                      </t>
    <phoneticPr fontId="3" type="noConversion"/>
  </si>
  <si>
    <t>입소비용수입</t>
  </si>
  <si>
    <t>보조금수입</t>
  </si>
  <si>
    <t>05</t>
    <phoneticPr fontId="3" type="noConversion"/>
  </si>
  <si>
    <t>후원금수입</t>
  </si>
  <si>
    <t>지정후원금</t>
    <phoneticPr fontId="3" type="noConversion"/>
  </si>
  <si>
    <t>요양급여수입</t>
  </si>
  <si>
    <t>장기요양급여수입</t>
  </si>
  <si>
    <t>전입금</t>
  </si>
  <si>
    <t>이월금</t>
  </si>
  <si>
    <t>전년도이월금</t>
  </si>
  <si>
    <t>잡수익</t>
  </si>
  <si>
    <t>기타예금이자수입</t>
  </si>
  <si>
    <t>세입총액</t>
  </si>
  <si>
    <t>예산액</t>
    <phoneticPr fontId="3" type="noConversion"/>
  </si>
  <si>
    <t>산출근거</t>
    <phoneticPr fontId="3" type="noConversion"/>
  </si>
  <si>
    <t>입소자
 부담금수입</t>
    <phoneticPr fontId="3" type="noConversion"/>
  </si>
  <si>
    <t>본인부담비용수입</t>
    <phoneticPr fontId="3" type="noConversion"/>
  </si>
  <si>
    <t>식대비용수입</t>
    <phoneticPr fontId="3" type="noConversion"/>
  </si>
  <si>
    <t>경상보조금수입</t>
    <phoneticPr fontId="3" type="noConversion"/>
  </si>
  <si>
    <t>비지정후원금</t>
    <phoneticPr fontId="3" type="noConversion"/>
  </si>
  <si>
    <t>퇴직금및퇴직적립금</t>
    <phoneticPr fontId="3" type="noConversion"/>
  </si>
  <si>
    <t>노인요양시설사업비</t>
    <phoneticPr fontId="3" type="noConversion"/>
  </si>
  <si>
    <t>사회심리재활사업비</t>
    <phoneticPr fontId="3" type="noConversion"/>
  </si>
  <si>
    <t>공동3전입금</t>
    <phoneticPr fontId="2" type="noConversion"/>
  </si>
  <si>
    <t xml:space="preserve">◆ 세입                                                                                                      </t>
    <phoneticPr fontId="2" type="noConversion"/>
  </si>
  <si>
    <t xml:space="preserve">  (단위:원)</t>
    <phoneticPr fontId="2" type="noConversion"/>
  </si>
  <si>
    <t>01</t>
    <phoneticPr fontId="2" type="noConversion"/>
  </si>
  <si>
    <t>04</t>
    <phoneticPr fontId="2" type="noConversion"/>
  </si>
  <si>
    <t>05</t>
    <phoneticPr fontId="2" type="noConversion"/>
  </si>
  <si>
    <t>지정후원금</t>
    <phoneticPr fontId="2" type="noConversion"/>
  </si>
  <si>
    <t>06</t>
    <phoneticPr fontId="2" type="noConversion"/>
  </si>
  <si>
    <t>07</t>
    <phoneticPr fontId="2" type="noConversion"/>
  </si>
  <si>
    <t>08</t>
    <phoneticPr fontId="2" type="noConversion"/>
  </si>
  <si>
    <t>법인전입금</t>
    <phoneticPr fontId="2" type="noConversion"/>
  </si>
  <si>
    <t>공동1전입금</t>
    <phoneticPr fontId="2" type="noConversion"/>
  </si>
  <si>
    <t>공동2전입금</t>
    <phoneticPr fontId="2" type="noConversion"/>
  </si>
  <si>
    <t>09</t>
    <phoneticPr fontId="2" type="noConversion"/>
  </si>
  <si>
    <t>기타잡수입</t>
    <phoneticPr fontId="2" type="noConversion"/>
  </si>
  <si>
    <t>사회심리재활사업비</t>
    <phoneticPr fontId="2" type="noConversion"/>
  </si>
  <si>
    <t>재가회계전출금</t>
    <phoneticPr fontId="2" type="noConversion"/>
  </si>
  <si>
    <t>과년도지출</t>
    <phoneticPr fontId="2" type="noConversion"/>
  </si>
  <si>
    <t>◆ 세출</t>
    <phoneticPr fontId="2" type="noConversion"/>
  </si>
  <si>
    <t>기타후생경비</t>
    <phoneticPr fontId="2" type="noConversion"/>
  </si>
  <si>
    <t>02</t>
    <phoneticPr fontId="2" type="noConversion"/>
  </si>
  <si>
    <t>시설비</t>
    <phoneticPr fontId="2" type="noConversion"/>
  </si>
  <si>
    <t>03</t>
    <phoneticPr fontId="2" type="noConversion"/>
  </si>
  <si>
    <t>시설전입금</t>
    <phoneticPr fontId="2" type="noConversion"/>
  </si>
  <si>
    <t>주야간보호사업비</t>
    <phoneticPr fontId="2" type="noConversion"/>
  </si>
  <si>
    <t>지역사회개발비</t>
    <phoneticPr fontId="2" type="noConversion"/>
  </si>
  <si>
    <t>홍보비</t>
    <phoneticPr fontId="2" type="noConversion"/>
  </si>
  <si>
    <t>시설회계전출금</t>
    <phoneticPr fontId="2" type="noConversion"/>
  </si>
  <si>
    <t>=</t>
    <phoneticPr fontId="2" type="noConversion"/>
  </si>
  <si>
    <t>과년도지출</t>
    <phoneticPr fontId="3" type="noConversion"/>
  </si>
  <si>
    <t>명</t>
    <phoneticPr fontId="2" type="noConversion"/>
  </si>
  <si>
    <t>예산액</t>
    <phoneticPr fontId="2" type="noConversion"/>
  </si>
  <si>
    <t>산출근거</t>
    <phoneticPr fontId="2" type="noConversion"/>
  </si>
  <si>
    <t>×</t>
    <phoneticPr fontId="2" type="noConversion"/>
  </si>
  <si>
    <t>개월</t>
    <phoneticPr fontId="2" type="noConversion"/>
  </si>
  <si>
    <t>가족지원
사업비</t>
    <phoneticPr fontId="2" type="noConversion"/>
  </si>
  <si>
    <t>지역복지
사업</t>
    <phoneticPr fontId="2" type="noConversion"/>
  </si>
  <si>
    <t>교육 및 연구사업</t>
    <phoneticPr fontId="2" type="noConversion"/>
  </si>
  <si>
    <t>공동회계전출금</t>
    <phoneticPr fontId="2" type="noConversion"/>
  </si>
  <si>
    <t xml:space="preserve"> - 과     장 </t>
    <phoneticPr fontId="2" type="noConversion"/>
  </si>
  <si>
    <t>입소자
 부담금수입</t>
    <phoneticPr fontId="2" type="noConversion"/>
  </si>
  <si>
    <t>본인부담비용수입</t>
    <phoneticPr fontId="2" type="noConversion"/>
  </si>
  <si>
    <t>식대비용수입</t>
    <phoneticPr fontId="2" type="noConversion"/>
  </si>
  <si>
    <t>경상보조금수입</t>
    <phoneticPr fontId="2" type="noConversion"/>
  </si>
  <si>
    <t>비지정후원금</t>
    <phoneticPr fontId="2" type="noConversion"/>
  </si>
  <si>
    <t>법인전입금</t>
    <phoneticPr fontId="3" type="noConversion"/>
  </si>
  <si>
    <t>공동1전입금</t>
    <phoneticPr fontId="3" type="noConversion"/>
  </si>
  <si>
    <t>공동2전입금</t>
    <phoneticPr fontId="3" type="noConversion"/>
  </si>
  <si>
    <t>공동3전입금</t>
    <phoneticPr fontId="3" type="noConversion"/>
  </si>
  <si>
    <t>기타잡수입</t>
    <phoneticPr fontId="3" type="noConversion"/>
  </si>
  <si>
    <t>09</t>
    <phoneticPr fontId="3" type="noConversion"/>
  </si>
  <si>
    <t>퇴직금 및
 퇴직적립금</t>
    <phoneticPr fontId="2" type="noConversion"/>
  </si>
  <si>
    <t>제수당</t>
    <phoneticPr fontId="2" type="noConversion"/>
  </si>
  <si>
    <t xml:space="preserve"> - 주야간보호28명기준/기초수급자1명,감경 1명, 일반22명, 등급외4명</t>
    <phoneticPr fontId="2" type="noConversion"/>
  </si>
  <si>
    <t>28명(등급자 24명, 등급외 4명)
등급외 50,000*4명*12개월=2,400,000원
등급자 2,000*20일*24명*12개월=11,520,000원</t>
    <phoneticPr fontId="2" type="noConversion"/>
  </si>
  <si>
    <t>감경 : 35,440*7.5%*1명*12개월=637,920원 
일반 : 35,440*15%*22명*12개월= 23,068,480원
등급외 : 300,000*4명*12개월 =14,400,000원</t>
    <phoneticPr fontId="2" type="noConversion"/>
  </si>
  <si>
    <t>주야간 보호 24명 기준(기초수급자 1명, 경감 1명, 일반22명)
기초수급자 : 35,440원 * 100% * 월 20일 * 12개월 * 1명= 8,505,600원
경감 : 35,440원 * 92,5% * 월 20일 * 12개월 * 1명 = 7,867,680원
일반 : 35,440원 * 85% * 월 20일 * 12개월 * 22명 = 159,054,720원</t>
    <phoneticPr fontId="2" type="noConversion"/>
  </si>
  <si>
    <t>직원급식비(6명 - 1인 월30,000원)
180,000원 * 12개월 = 2,160,000원</t>
    <phoneticPr fontId="2" type="noConversion"/>
  </si>
  <si>
    <t>2014년 안심노인종합복지센터 재가노인복지시설 예산서</t>
    <phoneticPr fontId="2" type="noConversion"/>
  </si>
  <si>
    <t>유관처축의금 200,000원
유관처부의금 200,000원
입소추진경비 600,000원</t>
    <phoneticPr fontId="2" type="noConversion"/>
  </si>
  <si>
    <t>출장비 외 50,000원 * 12개월 = 600,000원</t>
    <phoneticPr fontId="2" type="noConversion"/>
  </si>
  <si>
    <t>사무용품비 외 (466,110원 * 11개월) + (466,208원 * 1개월) = 5,593,418원</t>
    <phoneticPr fontId="2" type="noConversion"/>
  </si>
  <si>
    <t>전화요금 100,000원 * 12개월 = 1,200,000원</t>
    <phoneticPr fontId="2" type="noConversion"/>
  </si>
  <si>
    <t>차량보험료(스타렉스) 1,500,000원
차량보험료(스파크) 700,000원
화재보험 가입 70,000원
시설 배상책임보험 2,000,000원
자동차 환경개선비 50,000원 * 2회 = 100,000원
자동차세(2대) 200,000원</t>
    <phoneticPr fontId="2" type="noConversion"/>
  </si>
  <si>
    <t>유류비 550,000원 * 12개월 = 6,600,000원
정비 및 수리 2,000,000원</t>
    <phoneticPr fontId="2" type="noConversion"/>
  </si>
  <si>
    <t xml:space="preserve">                                       비품 구입 750,000원 * 12개월 = 9,000,000원</t>
    <phoneticPr fontId="2" type="noConversion"/>
  </si>
  <si>
    <t>정수기 렌탈 28,000 * 12개월 = 336,000원
복사기(신도) 110,000원 * 12개월 = 1,320,000원
엘리베이터 88,000원 * 12개월 = 1,056,000원
전기점검 100,000원 * 2회 = 200,000원
도색 2,000,000원
기타수리 500,000원</t>
    <phoneticPr fontId="2" type="noConversion"/>
  </si>
  <si>
    <t>주부식비 월 800.000원 * 12개월 = 9,600,000원</t>
    <phoneticPr fontId="2" type="noConversion"/>
  </si>
  <si>
    <t>명절선물 10,000원 * 30명 * 2회 = 600,000원
생활용품(칫솔 등) 100,000원 * 12개월 = 1,200,000원</t>
    <phoneticPr fontId="2" type="noConversion"/>
  </si>
  <si>
    <t>50,000원 * 12개월 = 600,000원</t>
    <phoneticPr fontId="2" type="noConversion"/>
  </si>
  <si>
    <t>어르신 간식 250,000원 * 12개월 = 3,000,000원</t>
    <phoneticPr fontId="2" type="noConversion"/>
  </si>
  <si>
    <t>가스비 월 1,250,000원 * 12개월 = 15,000,000원</t>
    <phoneticPr fontId="2" type="noConversion"/>
  </si>
  <si>
    <t>프로그램 물품 200,000원 * 12개월 = 2,400,000원
생신잔치 150,000원 * 12개월 = 1,800,000원
나들이 300,000원 * 2회 = 600,000원</t>
    <phoneticPr fontId="2" type="noConversion"/>
  </si>
  <si>
    <t>에너지차금 할부원금 및 이자 1,800,000원 * 4회 = 7,200,000원</t>
    <phoneticPr fontId="2" type="noConversion"/>
  </si>
  <si>
    <t>2014 안심노인종합복지센터 재가노인복지시설 예산서</t>
    <phoneticPr fontId="2" type="noConversion"/>
  </si>
  <si>
    <t>2014년 안심노인종합복지센터 노인요양시설 예산서</t>
    <phoneticPr fontId="3" type="noConversion"/>
  </si>
  <si>
    <t>입소보호 
180,000원 * 6명 * 12개월 = 12,960,000원</t>
    <phoneticPr fontId="2" type="noConversion"/>
  </si>
  <si>
    <t>주부식비 214,465원 * 12개월 * 4명 = 10,294,320원
월동대책비 26,648원 * 4명 = 106,592원
특별위로금 27,489원 * 2회 * 4명 = 219,912원</t>
    <phoneticPr fontId="2" type="noConversion"/>
  </si>
  <si>
    <t>기초 수급자 - 1등급 1명, 2등급 1명, 3등급 2명(총 4명)
1등급 : 1,579,200원 * 12개월 * 1명 = 18,950,400원
2등급 : 1,465,500원 * 12개월 * 1명 = 17,586,000원
3등급 : 1,351,500원 * 12개월 * 2명 = 32,436,000원
일반 - 2등급 1명, 3등급 5명(총 6명)
2등급 : 1,172,400원 * 12개월 * 1명 = 14,068,800원
3등급 : 1,081,200원 * 12개월 * 5명 = 64,872,000원</t>
    <phoneticPr fontId="2" type="noConversion"/>
  </si>
  <si>
    <t>실습비  70,000원 * 30명 = 2,100,000원
직원 급식비(5명 - 1인 30,000원)
150,000 * 12개월 = 1,800,000원</t>
    <phoneticPr fontId="2" type="noConversion"/>
  </si>
  <si>
    <t>유관처축의금 : 200,000원
유관처부의금 : 200,000원
입소추진경비 : 200,000원</t>
    <phoneticPr fontId="2" type="noConversion"/>
  </si>
  <si>
    <t>운영위원회 월 100,000원 * 4분기 = 400,000원
직원업무회의 월 50,000원 * 12개월 = 600,000원</t>
    <phoneticPr fontId="2" type="noConversion"/>
  </si>
  <si>
    <t>출장비 외 월 50,000원 * 4회 = 200,000원</t>
    <phoneticPr fontId="2" type="noConversion"/>
  </si>
  <si>
    <t>사무용품비 외 월 (176,470원 * 11개월) + (176,582원 * 1개월)  = 2,117,752원</t>
    <phoneticPr fontId="2" type="noConversion"/>
  </si>
  <si>
    <t>상수도 요금 : 250,000원 * 6개월(격월) = 1,500,000원
전기요금 : 600,000원 * 12개월 = 7,200,000원
정화조 : 300,000원 *1회 = 300,000원</t>
    <phoneticPr fontId="2" type="noConversion"/>
  </si>
  <si>
    <t>배상보험 250,000원 * 4회 = 1,000,000원
시설물 환경개선 부담금 200,000원 * 2회 = 400,000원   
지방 소득세 15,000원 * 2회 = 30,000원
주민세 70,000원 * 1회 = 70,000원
자동차세 100,000원 * 2대 = 200,000원</t>
    <phoneticPr fontId="2" type="noConversion"/>
  </si>
  <si>
    <t>정비 및 수리 1,000,000원
유류비 1,500,000원</t>
    <phoneticPr fontId="2" type="noConversion"/>
  </si>
  <si>
    <t>비품 구입비, 그 외 자산 취득비</t>
    <phoneticPr fontId="2" type="noConversion"/>
  </si>
  <si>
    <t>홈페이지 231,000원 * 1회 = 231,000원
동양매직(정수기) 56,000원 * 12개월 = 672,000원
인터넷 30,000원 * 12개월 = 360,000원
TV수신료 30,000원 * 12개월 = 360,000
현대방재 66,000원 * 12개월 = 792,000원
방역(소독) 40,000원 * 12개월 = 480,000원</t>
    <phoneticPr fontId="2" type="noConversion"/>
  </si>
  <si>
    <t>쌀(주식) 50,000원 * 7포대 * 12개월  = 4,200,000원
참기름 32,000원 * 12개월 = 384,000원
부식비 130,000원 * 10명 * 12개월  = 15,600,000원</t>
    <phoneticPr fontId="2" type="noConversion"/>
  </si>
  <si>
    <t>월 400,000원 * 12개월 = 4,800,000원(기저귀, 티슈 등)</t>
    <phoneticPr fontId="2" type="noConversion"/>
  </si>
  <si>
    <t>기초 수급자 200,000원 * 4명 = 800,000원
일반 50,000원 6명 = 300,000원</t>
    <phoneticPr fontId="2" type="noConversion"/>
  </si>
  <si>
    <t>월 100,000원 * 12개월 = 1,200,000원(간식 등)</t>
    <phoneticPr fontId="2" type="noConversion"/>
  </si>
  <si>
    <t>프로그램 100,000원 * 12개월 = 1,200,000원
나들이 20,,000원 * 2회 = 400,000원
지역사회 개발 20,000원 * 12개월 = 240,000원</t>
    <phoneticPr fontId="2" type="noConversion"/>
  </si>
  <si>
    <t>영업배상 자기부담금 월 500,000원 * 2회 = 1,000,000원</t>
    <phoneticPr fontId="2" type="noConversion"/>
  </si>
  <si>
    <t>국민연금 102,960,000원 * 4.5% * 1년 =4,633,200원
건강보험 102,960,000원 * 2.945% * 1년 = 3,032,172원
장기요양보험 3,032,172 * 6.55% * 1년 = 198,607원
고용보험 102,960,000원 * 0.9% * 1년 = 926,640원
산재보험 102,960,000원 * 0.78% * 1년 = 803,088원</t>
    <phoneticPr fontId="2" type="noConversion"/>
  </si>
  <si>
    <t>운영위원회 100,000원 * 4분기 = 400,000원
직원업무회의 50,000원 * 12개월 = 600,000원</t>
    <phoneticPr fontId="2" type="noConversion"/>
  </si>
  <si>
    <t>김정순외 원금 상환금 2,500,000원 * 12개월 = 30,000,000원</t>
    <phoneticPr fontId="2" type="noConversion"/>
  </si>
  <si>
    <t>영업배상 500,000원 * 4건 = 2,000,000원</t>
    <phoneticPr fontId="2" type="noConversion"/>
  </si>
  <si>
    <t>입소보호 10명(기초 수급자 4명, 일반 6명)
2등급 293,100원 * 12개월 * 1명 = 3,517,200원
3등급 270,300원 * 12개월 * 5명 = 16,218,000원</t>
    <phoneticPr fontId="2" type="noConversion"/>
  </si>
  <si>
    <t>국민연금 97,800,000원 * 4.5% * 1년 =4,401,000원
건강보험 97,800,000원 * 2.945% * 1년 2,880,210원
장기요양보험 2,880,210원 * 6.55% * 1년 = 188,650원
고용보헙 97,800,000 * 0.9% * 1년 = 880,200원
산재보험 97,800,000* 0.78% * 1년 = 762,840원</t>
    <phoneticPr fontId="2" type="noConversion"/>
  </si>
  <si>
    <t>센터장 직책보조비
100,000원 * 12개월 = 1,200,000원</t>
    <phoneticPr fontId="2" type="noConversion"/>
  </si>
  <si>
    <t>김정순님 외 차입금 원금상환 월 2,000,0000원 * 12개월 = 24,000,000원</t>
    <phoneticPr fontId="2" type="noConversion"/>
  </si>
  <si>
    <t>2014년 안심노인종합복지센터 노인요양시설 예산서</t>
    <phoneticPr fontId="2" type="noConversion"/>
  </si>
  <si>
    <t>직원교육비  50,000원 * 6명 = 300,000원
회식비 100,000원 * 4회 = 400,000원
피복비 100,000원 * 6명 = 600,000원
생일상품권 20,000원 * 6명 = 120,000원
간식비 20,000원 * 12개월 = 240,000원 
외(야)근 식대비 50,000원 * 12개월 = 600,000원 
직원포상 300,000원 * 2회 = 600,000원
명절선물 40,000원 * 2회 * 6명 = 480,000원
여름 휴가비 1회/명절귀성여비 2회
1,050,0000원 * 3회 = 3,150,000</t>
    <phoneticPr fontId="2" type="noConversion"/>
  </si>
  <si>
    <t>직원 교육비 50,000원 * 5명 = 250,000원
회식비 100,000원 * 4회 = 400,000원
피복비 100,000원 * 5명 = 500,000원
생일 상품권 20,000원 * 5명 = 100,000원
간식비 20,000원 * 12회 = 240,000원
외(야)근식대비 40,000원 * 12개월 = 480,000원
직원포상 300,000원 * 2회 = 600,000원 
명절선물 40,000원 * 2회 * 5명 = 400,000원
여름휴가비 1회/ 명절 귀성여비 2회
1,000,000원* 3회= 3,000,000원</t>
    <phoneticPr fontId="2" type="noConversion"/>
  </si>
  <si>
    <t>과장 외 5명 * 12개월  = 100,800,000원
직원급식비 30,000원 * 12개월 *6명 = 2,160,000원</t>
    <phoneticPr fontId="2" type="noConversion"/>
  </si>
  <si>
    <t>과장 외 5명 = 8,400,000원</t>
    <phoneticPr fontId="2" type="noConversion"/>
  </si>
  <si>
    <t>센터장 외 4명 = 96,000,000원
직원급식비 30,000원 * 5명 * 12개월 = 1,800,000원</t>
    <phoneticPr fontId="2" type="noConversion"/>
  </si>
  <si>
    <t>센터장 외 4명 = 8,000,000원</t>
    <phoneticPr fontId="2" type="noConversion"/>
  </si>
</sst>
</file>

<file path=xl/styles.xml><?xml version="1.0" encoding="utf-8"?>
<styleSheet xmlns="http://schemas.openxmlformats.org/spreadsheetml/2006/main">
  <numFmts count="2">
    <numFmt numFmtId="41" formatCode="_-* #,##0_-;\-* #,##0_-;_-* &quot;-&quot;_-;_-@_-"/>
    <numFmt numFmtId="176" formatCode="#,##0_);[Red]\(#,##0\)"/>
  </numFmts>
  <fonts count="16">
    <font>
      <sz val="11"/>
      <color theme="1"/>
      <name val="맑은 고딕"/>
      <family val="3"/>
      <charset val="129"/>
      <scheme val="minor"/>
    </font>
    <font>
      <sz val="18"/>
      <color indexed="8"/>
      <name val="휴먼엑스포"/>
      <family val="1"/>
      <charset val="129"/>
    </font>
    <font>
      <sz val="8"/>
      <name val="맑은 고딕"/>
      <family val="3"/>
      <charset val="129"/>
    </font>
    <font>
      <sz val="8"/>
      <name val="맑은 고딕"/>
      <family val="3"/>
      <charset val="129"/>
    </font>
    <font>
      <sz val="12"/>
      <color indexed="8"/>
      <name val="맑은 고딕"/>
      <family val="3"/>
      <charset val="129"/>
    </font>
    <font>
      <sz val="12"/>
      <color indexed="8"/>
      <name val="굴림"/>
      <family val="3"/>
      <charset val="129"/>
    </font>
    <font>
      <sz val="10"/>
      <color indexed="8"/>
      <name val="굴림"/>
      <family val="3"/>
      <charset val="129"/>
    </font>
    <font>
      <sz val="11"/>
      <color indexed="8"/>
      <name val="맑은 고딕"/>
      <family val="3"/>
      <charset val="129"/>
    </font>
    <font>
      <sz val="8"/>
      <color indexed="8"/>
      <name val="맑은 고딕"/>
      <family val="3"/>
      <charset val="129"/>
    </font>
    <font>
      <sz val="8"/>
      <color indexed="8"/>
      <name val="굴림"/>
      <family val="3"/>
      <charset val="129"/>
    </font>
    <font>
      <sz val="12"/>
      <color indexed="8"/>
      <name val="Arial Narrow"/>
      <family val="2"/>
    </font>
    <font>
      <sz val="7"/>
      <color indexed="8"/>
      <name val="굴림"/>
      <family val="3"/>
      <charset val="129"/>
    </font>
    <font>
      <sz val="11"/>
      <color indexed="8"/>
      <name val="Arial Narrow"/>
      <family val="2"/>
    </font>
    <font>
      <b/>
      <sz val="18"/>
      <color indexed="8"/>
      <name val="휴먼엑스포"/>
      <family val="1"/>
      <charset val="129"/>
    </font>
    <font>
      <sz val="11"/>
      <color indexed="8"/>
      <name val="맑은 고딕"/>
      <family val="3"/>
      <charset val="129"/>
    </font>
    <font>
      <sz val="8"/>
      <color indexed="8"/>
      <name val="굴림"/>
      <family val="3"/>
      <charset val="129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</fills>
  <borders count="113">
    <border>
      <left/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double">
        <color indexed="64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double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thin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8"/>
      </top>
      <bottom style="double">
        <color indexed="64"/>
      </bottom>
      <diagonal/>
    </border>
    <border>
      <left/>
      <right style="thin">
        <color indexed="8"/>
      </right>
      <top style="thin">
        <color indexed="8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8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64"/>
      </top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 style="double">
        <color indexed="64"/>
      </top>
      <bottom/>
      <diagonal/>
    </border>
    <border>
      <left style="medium">
        <color indexed="64"/>
      </left>
      <right style="thin">
        <color indexed="8"/>
      </right>
      <top style="double">
        <color indexed="64"/>
      </top>
      <bottom/>
      <diagonal/>
    </border>
    <border>
      <left style="medium">
        <color indexed="64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</borders>
  <cellStyleXfs count="4">
    <xf numFmtId="0" fontId="0" fillId="0" borderId="0">
      <alignment vertical="center"/>
    </xf>
    <xf numFmtId="41" fontId="14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459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right" vertical="center" wrapText="1"/>
    </xf>
    <xf numFmtId="0" fontId="9" fillId="0" borderId="2" xfId="0" applyFont="1" applyBorder="1" applyAlignment="1">
      <alignment horizontal="center" vertical="center" wrapText="1"/>
    </xf>
    <xf numFmtId="176" fontId="10" fillId="0" borderId="2" xfId="0" applyNumberFormat="1" applyFont="1" applyBorder="1" applyAlignment="1">
      <alignment horizontal="right" vertical="center" wrapText="1"/>
    </xf>
    <xf numFmtId="0" fontId="9" fillId="0" borderId="3" xfId="0" applyFont="1" applyBorder="1" applyAlignment="1">
      <alignment horizontal="center" vertical="center" wrapText="1"/>
    </xf>
    <xf numFmtId="176" fontId="10" fillId="0" borderId="3" xfId="0" applyNumberFormat="1" applyFont="1" applyBorder="1" applyAlignment="1">
      <alignment horizontal="righ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5" fillId="0" borderId="0" xfId="3" applyFont="1" applyAlignment="1">
      <alignment horizontal="center" vertical="center"/>
    </xf>
    <xf numFmtId="41" fontId="5" fillId="0" borderId="0" xfId="2" applyFont="1">
      <alignment vertical="center"/>
    </xf>
    <xf numFmtId="0" fontId="7" fillId="0" borderId="0" xfId="3">
      <alignment vertical="center"/>
    </xf>
    <xf numFmtId="0" fontId="9" fillId="0" borderId="0" xfId="0" applyFont="1" applyBorder="1" applyAlignment="1">
      <alignment vertical="center"/>
    </xf>
    <xf numFmtId="41" fontId="10" fillId="0" borderId="2" xfId="2" applyFont="1" applyBorder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9" fillId="0" borderId="0" xfId="0" applyFont="1" applyAlignment="1">
      <alignment horizontal="center" vertical="center"/>
    </xf>
    <xf numFmtId="41" fontId="9" fillId="0" borderId="0" xfId="2" applyFont="1">
      <alignment vertical="center"/>
    </xf>
    <xf numFmtId="41" fontId="4" fillId="0" borderId="0" xfId="2" applyFont="1">
      <alignment vertical="center"/>
    </xf>
    <xf numFmtId="176" fontId="9" fillId="0" borderId="0" xfId="0" quotePrefix="1" applyNumberFormat="1" applyFont="1" applyBorder="1" applyAlignment="1">
      <alignment horizontal="left" vertical="center" wrapText="1"/>
    </xf>
    <xf numFmtId="176" fontId="9" fillId="0" borderId="7" xfId="0" quotePrefix="1" applyNumberFormat="1" applyFont="1" applyBorder="1" applyAlignment="1">
      <alignment horizontal="left" vertical="center" wrapText="1"/>
    </xf>
    <xf numFmtId="176" fontId="9" fillId="0" borderId="8" xfId="0" quotePrefix="1" applyNumberFormat="1" applyFont="1" applyBorder="1" applyAlignment="1">
      <alignment horizontal="left" vertical="center" wrapText="1"/>
    </xf>
    <xf numFmtId="176" fontId="9" fillId="0" borderId="0" xfId="0" applyNumberFormat="1" applyFont="1" applyBorder="1" applyAlignment="1">
      <alignment vertical="center" wrapText="1"/>
    </xf>
    <xf numFmtId="176" fontId="9" fillId="0" borderId="7" xfId="0" applyNumberFormat="1" applyFont="1" applyBorder="1" applyAlignment="1">
      <alignment vertical="center" wrapText="1"/>
    </xf>
    <xf numFmtId="0" fontId="9" fillId="0" borderId="9" xfId="0" applyFont="1" applyBorder="1" applyAlignment="1">
      <alignment vertical="center" wrapText="1"/>
    </xf>
    <xf numFmtId="41" fontId="4" fillId="0" borderId="0" xfId="2" applyFont="1" applyAlignment="1">
      <alignment horizontal="right" vertical="center"/>
    </xf>
    <xf numFmtId="41" fontId="9" fillId="0" borderId="0" xfId="2" applyFont="1" applyAlignment="1">
      <alignment horizontal="center" vertical="center"/>
    </xf>
    <xf numFmtId="41" fontId="9" fillId="0" borderId="0" xfId="2" applyFont="1" applyAlignment="1">
      <alignment horizontal="left" vertical="center"/>
    </xf>
    <xf numFmtId="41" fontId="9" fillId="0" borderId="0" xfId="2" applyFont="1" applyAlignment="1">
      <alignment horizontal="right" vertical="center"/>
    </xf>
    <xf numFmtId="176" fontId="9" fillId="0" borderId="10" xfId="0" applyNumberFormat="1" applyFont="1" applyBorder="1" applyAlignment="1">
      <alignment horizontal="left" vertical="center" wrapText="1"/>
    </xf>
    <xf numFmtId="176" fontId="9" fillId="0" borderId="10" xfId="0" applyNumberFormat="1" applyFont="1" applyBorder="1" applyAlignment="1">
      <alignment vertical="center" wrapText="1"/>
    </xf>
    <xf numFmtId="176" fontId="9" fillId="0" borderId="10" xfId="0" quotePrefix="1" applyNumberFormat="1" applyFont="1" applyBorder="1" applyAlignment="1">
      <alignment horizontal="left" vertical="center" wrapText="1"/>
    </xf>
    <xf numFmtId="176" fontId="10" fillId="0" borderId="11" xfId="0" applyNumberFormat="1" applyFont="1" applyBorder="1" applyAlignment="1">
      <alignment horizontal="right" vertical="center" wrapText="1"/>
    </xf>
    <xf numFmtId="176" fontId="9" fillId="0" borderId="8" xfId="0" applyNumberFormat="1" applyFont="1" applyBorder="1" applyAlignment="1">
      <alignment vertical="center" wrapText="1"/>
    </xf>
    <xf numFmtId="176" fontId="9" fillId="0" borderId="12" xfId="0" applyNumberFormat="1" applyFont="1" applyBorder="1" applyAlignment="1">
      <alignment vertical="center" wrapText="1"/>
    </xf>
    <xf numFmtId="176" fontId="10" fillId="0" borderId="9" xfId="0" applyNumberFormat="1" applyFont="1" applyBorder="1" applyAlignment="1">
      <alignment horizontal="right" vertical="center" wrapText="1"/>
    </xf>
    <xf numFmtId="176" fontId="9" fillId="0" borderId="13" xfId="0" applyNumberFormat="1" applyFont="1" applyBorder="1" applyAlignment="1">
      <alignment vertical="center" wrapText="1"/>
    </xf>
    <xf numFmtId="176" fontId="10" fillId="0" borderId="14" xfId="0" applyNumberFormat="1" applyFont="1" applyBorder="1" applyAlignment="1">
      <alignment horizontal="right" vertical="center" wrapText="1"/>
    </xf>
    <xf numFmtId="176" fontId="9" fillId="0" borderId="8" xfId="0" quotePrefix="1" applyNumberFormat="1" applyFont="1" applyBorder="1" applyAlignment="1">
      <alignment horizontal="right" vertical="center" wrapText="1"/>
    </xf>
    <xf numFmtId="0" fontId="9" fillId="2" borderId="2" xfId="0" applyFont="1" applyFill="1" applyBorder="1" applyAlignment="1">
      <alignment horizontal="center" vertical="center" wrapText="1"/>
    </xf>
    <xf numFmtId="176" fontId="10" fillId="2" borderId="2" xfId="0" applyNumberFormat="1" applyFont="1" applyFill="1" applyBorder="1" applyAlignment="1">
      <alignment horizontal="right" vertical="center" wrapText="1"/>
    </xf>
    <xf numFmtId="176" fontId="10" fillId="0" borderId="15" xfId="0" applyNumberFormat="1" applyFont="1" applyBorder="1" applyAlignment="1">
      <alignment horizontal="right" vertical="center" wrapText="1"/>
    </xf>
    <xf numFmtId="176" fontId="9" fillId="0" borderId="16" xfId="0" applyNumberFormat="1" applyFont="1" applyBorder="1" applyAlignment="1">
      <alignment vertical="center" wrapText="1"/>
    </xf>
    <xf numFmtId="176" fontId="10" fillId="2" borderId="11" xfId="0" applyNumberFormat="1" applyFont="1" applyFill="1" applyBorder="1" applyAlignment="1">
      <alignment horizontal="right" vertical="center" wrapText="1"/>
    </xf>
    <xf numFmtId="176" fontId="9" fillId="0" borderId="17" xfId="0" applyNumberFormat="1" applyFont="1" applyBorder="1" applyAlignment="1">
      <alignment vertical="center" wrapText="1"/>
    </xf>
    <xf numFmtId="41" fontId="7" fillId="0" borderId="0" xfId="2" applyFont="1" applyAlignment="1">
      <alignment horizontal="center" vertical="center"/>
    </xf>
    <xf numFmtId="41" fontId="10" fillId="0" borderId="18" xfId="2" applyFont="1" applyBorder="1" applyAlignment="1">
      <alignment horizontal="center" vertical="center" wrapText="1"/>
    </xf>
    <xf numFmtId="0" fontId="8" fillId="0" borderId="0" xfId="3" applyFont="1" applyBorder="1" applyAlignment="1">
      <alignment vertical="center"/>
    </xf>
    <xf numFmtId="176" fontId="10" fillId="0" borderId="19" xfId="0" applyNumberFormat="1" applyFont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20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1" fontId="10" fillId="0" borderId="2" xfId="2" applyFont="1" applyBorder="1" applyAlignment="1">
      <alignment horizontal="right" vertical="center"/>
    </xf>
    <xf numFmtId="0" fontId="11" fillId="0" borderId="2" xfId="0" applyFont="1" applyBorder="1" applyAlignment="1">
      <alignment horizontal="center" vertical="center"/>
    </xf>
    <xf numFmtId="176" fontId="10" fillId="0" borderId="11" xfId="0" applyNumberFormat="1" applyFont="1" applyBorder="1" applyAlignment="1">
      <alignment horizontal="right" vertical="center"/>
    </xf>
    <xf numFmtId="176" fontId="10" fillId="0" borderId="1" xfId="0" applyNumberFormat="1" applyFont="1" applyBorder="1" applyAlignment="1">
      <alignment horizontal="right" vertical="center"/>
    </xf>
    <xf numFmtId="176" fontId="10" fillId="0" borderId="14" xfId="0" applyNumberFormat="1" applyFont="1" applyBorder="1" applyAlignment="1">
      <alignment horizontal="right" vertical="center"/>
    </xf>
    <xf numFmtId="176" fontId="10" fillId="0" borderId="2" xfId="0" applyNumberFormat="1" applyFont="1" applyBorder="1" applyAlignment="1">
      <alignment horizontal="right" vertical="center"/>
    </xf>
    <xf numFmtId="0" fontId="9" fillId="2" borderId="2" xfId="0" applyFont="1" applyFill="1" applyBorder="1" applyAlignment="1">
      <alignment horizontal="center" vertical="center"/>
    </xf>
    <xf numFmtId="176" fontId="10" fillId="2" borderId="2" xfId="0" applyNumberFormat="1" applyFont="1" applyFill="1" applyBorder="1" applyAlignment="1">
      <alignment horizontal="right" vertical="center"/>
    </xf>
    <xf numFmtId="176" fontId="9" fillId="0" borderId="7" xfId="0" applyNumberFormat="1" applyFont="1" applyBorder="1" applyAlignment="1">
      <alignment horizontal="center" vertical="center" wrapText="1"/>
    </xf>
    <xf numFmtId="176" fontId="9" fillId="0" borderId="0" xfId="0" applyNumberFormat="1" applyFont="1" applyBorder="1" applyAlignment="1">
      <alignment horizontal="center" vertical="center" wrapText="1"/>
    </xf>
    <xf numFmtId="176" fontId="9" fillId="0" borderId="21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176" fontId="9" fillId="0" borderId="8" xfId="0" applyNumberFormat="1" applyFont="1" applyBorder="1" applyAlignment="1">
      <alignment horizontal="left" vertical="center" wrapText="1"/>
    </xf>
    <xf numFmtId="176" fontId="9" fillId="0" borderId="22" xfId="0" applyNumberFormat="1" applyFont="1" applyBorder="1" applyAlignment="1">
      <alignment horizontal="center" vertical="center" wrapText="1"/>
    </xf>
    <xf numFmtId="176" fontId="9" fillId="0" borderId="23" xfId="0" applyNumberFormat="1" applyFont="1" applyBorder="1" applyAlignment="1">
      <alignment horizontal="left" vertical="center" wrapText="1"/>
    </xf>
    <xf numFmtId="176" fontId="9" fillId="0" borderId="0" xfId="0" applyNumberFormat="1" applyFont="1" applyBorder="1" applyAlignment="1">
      <alignment horizontal="left" vertical="center" wrapText="1"/>
    </xf>
    <xf numFmtId="176" fontId="9" fillId="0" borderId="7" xfId="0" applyNumberFormat="1" applyFont="1" applyBorder="1" applyAlignment="1">
      <alignment horizontal="left" vertical="center" wrapText="1"/>
    </xf>
    <xf numFmtId="41" fontId="10" fillId="0" borderId="24" xfId="2" applyFont="1" applyBorder="1" applyAlignment="1">
      <alignment horizontal="right" vertical="center" wrapText="1"/>
    </xf>
    <xf numFmtId="0" fontId="9" fillId="0" borderId="25" xfId="0" applyFont="1" applyBorder="1" applyAlignment="1">
      <alignment horizontal="center" vertical="center" wrapText="1"/>
    </xf>
    <xf numFmtId="176" fontId="9" fillId="0" borderId="12" xfId="0" applyNumberFormat="1" applyFont="1" applyBorder="1" applyAlignment="1">
      <alignment horizontal="right" vertical="center" wrapText="1"/>
    </xf>
    <xf numFmtId="0" fontId="9" fillId="0" borderId="14" xfId="0" applyFont="1" applyBorder="1" applyAlignment="1">
      <alignment horizontal="center" vertical="center" wrapText="1"/>
    </xf>
    <xf numFmtId="176" fontId="9" fillId="0" borderId="0" xfId="0" applyNumberFormat="1" applyFont="1" applyBorder="1" applyAlignment="1">
      <alignment horizontal="right" vertical="center" wrapText="1"/>
    </xf>
    <xf numFmtId="176" fontId="9" fillId="0" borderId="26" xfId="0" applyNumberFormat="1" applyFont="1" applyBorder="1" applyAlignment="1">
      <alignment horizontal="right" vertical="center" wrapText="1"/>
    </xf>
    <xf numFmtId="176" fontId="9" fillId="0" borderId="22" xfId="0" applyNumberFormat="1" applyFont="1" applyBorder="1" applyAlignment="1">
      <alignment horizontal="left" vertical="center" wrapText="1"/>
    </xf>
    <xf numFmtId="176" fontId="9" fillId="0" borderId="27" xfId="0" applyNumberFormat="1" applyFont="1" applyBorder="1" applyAlignment="1">
      <alignment horizontal="right" vertical="center" wrapText="1"/>
    </xf>
    <xf numFmtId="176" fontId="10" fillId="0" borderId="0" xfId="0" applyNumberFormat="1" applyFont="1" applyBorder="1" applyAlignment="1">
      <alignment horizontal="right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176" fontId="10" fillId="0" borderId="24" xfId="0" applyNumberFormat="1" applyFont="1" applyBorder="1" applyAlignment="1">
      <alignment horizontal="right" vertical="center"/>
    </xf>
    <xf numFmtId="0" fontId="9" fillId="0" borderId="28" xfId="0" applyFont="1" applyBorder="1" applyAlignment="1">
      <alignment horizontal="center" vertical="center" wrapText="1"/>
    </xf>
    <xf numFmtId="41" fontId="8" fillId="0" borderId="0" xfId="1" applyFont="1">
      <alignment vertical="center"/>
    </xf>
    <xf numFmtId="0" fontId="9" fillId="0" borderId="29" xfId="0" applyFont="1" applyBorder="1" applyAlignment="1">
      <alignment horizontal="center" vertical="center" wrapText="1"/>
    </xf>
    <xf numFmtId="0" fontId="9" fillId="0" borderId="30" xfId="0" applyFont="1" applyBorder="1" applyAlignment="1">
      <alignment horizontal="center" vertical="center" wrapText="1"/>
    </xf>
    <xf numFmtId="176" fontId="10" fillId="0" borderId="31" xfId="0" applyNumberFormat="1" applyFont="1" applyBorder="1" applyAlignment="1">
      <alignment horizontal="right" vertical="center" wrapText="1"/>
    </xf>
    <xf numFmtId="176" fontId="9" fillId="0" borderId="32" xfId="0" applyNumberFormat="1" applyFont="1" applyBorder="1" applyAlignment="1">
      <alignment vertical="center" wrapText="1"/>
    </xf>
    <xf numFmtId="176" fontId="9" fillId="0" borderId="26" xfId="0" applyNumberFormat="1" applyFont="1" applyBorder="1" applyAlignment="1">
      <alignment vertical="center" wrapText="1"/>
    </xf>
    <xf numFmtId="176" fontId="9" fillId="0" borderId="27" xfId="0" applyNumberFormat="1" applyFont="1" applyBorder="1" applyAlignment="1">
      <alignment vertical="center" wrapText="1"/>
    </xf>
    <xf numFmtId="176" fontId="9" fillId="0" borderId="21" xfId="0" applyNumberFormat="1" applyFont="1" applyBorder="1" applyAlignment="1">
      <alignment vertical="center" wrapText="1"/>
    </xf>
    <xf numFmtId="176" fontId="9" fillId="0" borderId="8" xfId="0" quotePrefix="1" applyNumberFormat="1" applyFont="1" applyBorder="1" applyAlignment="1">
      <alignment vertical="center" wrapText="1"/>
    </xf>
    <xf numFmtId="176" fontId="9" fillId="0" borderId="13" xfId="0" quotePrefix="1" applyNumberFormat="1" applyFont="1" applyBorder="1" applyAlignment="1">
      <alignment vertical="center" wrapText="1"/>
    </xf>
    <xf numFmtId="176" fontId="9" fillId="0" borderId="0" xfId="0" quotePrefix="1" applyNumberFormat="1" applyFont="1" applyBorder="1" applyAlignment="1">
      <alignment vertical="center" wrapText="1"/>
    </xf>
    <xf numFmtId="176" fontId="9" fillId="0" borderId="26" xfId="0" quotePrefix="1" applyNumberFormat="1" applyFont="1" applyBorder="1" applyAlignment="1">
      <alignment vertical="center" wrapText="1"/>
    </xf>
    <xf numFmtId="176" fontId="9" fillId="0" borderId="16" xfId="0" quotePrefix="1" applyNumberFormat="1" applyFont="1" applyBorder="1" applyAlignment="1">
      <alignment vertical="center" wrapText="1"/>
    </xf>
    <xf numFmtId="176" fontId="9" fillId="0" borderId="7" xfId="0" quotePrefix="1" applyNumberFormat="1" applyFont="1" applyBorder="1" applyAlignment="1">
      <alignment vertical="center" wrapText="1"/>
    </xf>
    <xf numFmtId="41" fontId="10" fillId="3" borderId="2" xfId="2" applyFont="1" applyFill="1" applyBorder="1" applyAlignment="1">
      <alignment horizontal="right" vertical="center" wrapText="1"/>
    </xf>
    <xf numFmtId="176" fontId="9" fillId="3" borderId="21" xfId="0" applyNumberFormat="1" applyFont="1" applyFill="1" applyBorder="1" applyAlignment="1">
      <alignment horizontal="center" vertical="center" wrapText="1"/>
    </xf>
    <xf numFmtId="176" fontId="9" fillId="3" borderId="8" xfId="0" applyNumberFormat="1" applyFont="1" applyFill="1" applyBorder="1" applyAlignment="1">
      <alignment horizontal="left" vertical="center" wrapText="1"/>
    </xf>
    <xf numFmtId="176" fontId="9" fillId="3" borderId="8" xfId="0" quotePrefix="1" applyNumberFormat="1" applyFont="1" applyFill="1" applyBorder="1" applyAlignment="1">
      <alignment horizontal="left" vertical="center" wrapText="1"/>
    </xf>
    <xf numFmtId="176" fontId="9" fillId="3" borderId="12" xfId="0" applyNumberFormat="1" applyFont="1" applyFill="1" applyBorder="1" applyAlignment="1">
      <alignment horizontal="right" vertical="center" wrapText="1"/>
    </xf>
    <xf numFmtId="0" fontId="9" fillId="3" borderId="6" xfId="0" applyFont="1" applyFill="1" applyBorder="1" applyAlignment="1">
      <alignment horizontal="center" vertical="center"/>
    </xf>
    <xf numFmtId="0" fontId="6" fillId="3" borderId="33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41" fontId="10" fillId="3" borderId="1" xfId="2" applyFont="1" applyFill="1" applyBorder="1" applyAlignment="1">
      <alignment horizontal="right" vertical="center"/>
    </xf>
    <xf numFmtId="176" fontId="9" fillId="3" borderId="22" xfId="0" applyNumberFormat="1" applyFont="1" applyFill="1" applyBorder="1" applyAlignment="1">
      <alignment horizontal="center" vertical="center"/>
    </xf>
    <xf numFmtId="176" fontId="9" fillId="3" borderId="7" xfId="0" applyNumberFormat="1" applyFont="1" applyFill="1" applyBorder="1" applyAlignment="1">
      <alignment horizontal="center" vertical="center"/>
    </xf>
    <xf numFmtId="176" fontId="9" fillId="3" borderId="27" xfId="0" applyNumberFormat="1" applyFont="1" applyFill="1" applyBorder="1" applyAlignment="1">
      <alignment horizontal="center" vertical="center"/>
    </xf>
    <xf numFmtId="41" fontId="10" fillId="3" borderId="2" xfId="2" applyFont="1" applyFill="1" applyBorder="1" applyAlignment="1">
      <alignment horizontal="right" vertical="center"/>
    </xf>
    <xf numFmtId="176" fontId="9" fillId="3" borderId="23" xfId="0" applyNumberFormat="1" applyFont="1" applyFill="1" applyBorder="1" applyAlignment="1">
      <alignment horizontal="center" vertical="center" wrapText="1"/>
    </xf>
    <xf numFmtId="176" fontId="10" fillId="4" borderId="13" xfId="0" applyNumberFormat="1" applyFont="1" applyFill="1" applyBorder="1" applyAlignment="1">
      <alignment horizontal="right" vertical="center"/>
    </xf>
    <xf numFmtId="176" fontId="9" fillId="4" borderId="8" xfId="0" applyNumberFormat="1" applyFont="1" applyFill="1" applyBorder="1" applyAlignment="1">
      <alignment vertical="center" wrapText="1"/>
    </xf>
    <xf numFmtId="176" fontId="9" fillId="4" borderId="8" xfId="0" quotePrefix="1" applyNumberFormat="1" applyFont="1" applyFill="1" applyBorder="1" applyAlignment="1">
      <alignment vertical="center" wrapText="1"/>
    </xf>
    <xf numFmtId="176" fontId="9" fillId="4" borderId="12" xfId="0" applyNumberFormat="1" applyFont="1" applyFill="1" applyBorder="1" applyAlignment="1">
      <alignment vertical="center" wrapText="1"/>
    </xf>
    <xf numFmtId="176" fontId="10" fillId="4" borderId="2" xfId="0" applyNumberFormat="1" applyFont="1" applyFill="1" applyBorder="1" applyAlignment="1">
      <alignment horizontal="right" vertical="center"/>
    </xf>
    <xf numFmtId="176" fontId="10" fillId="3" borderId="35" xfId="0" applyNumberFormat="1" applyFont="1" applyFill="1" applyBorder="1" applyAlignment="1">
      <alignment horizontal="right" vertical="center"/>
    </xf>
    <xf numFmtId="176" fontId="10" fillId="3" borderId="2" xfId="0" applyNumberFormat="1" applyFont="1" applyFill="1" applyBorder="1" applyAlignment="1">
      <alignment horizontal="right" vertical="center" wrapText="1"/>
    </xf>
    <xf numFmtId="176" fontId="9" fillId="3" borderId="8" xfId="0" applyNumberFormat="1" applyFont="1" applyFill="1" applyBorder="1" applyAlignment="1">
      <alignment vertical="center" wrapText="1"/>
    </xf>
    <xf numFmtId="176" fontId="9" fillId="3" borderId="12" xfId="0" applyNumberFormat="1" applyFont="1" applyFill="1" applyBorder="1" applyAlignment="1">
      <alignment vertical="center" wrapText="1"/>
    </xf>
    <xf numFmtId="176" fontId="10" fillId="3" borderId="1" xfId="0" applyNumberFormat="1" applyFont="1" applyFill="1" applyBorder="1" applyAlignment="1">
      <alignment horizontal="right" vertical="center" wrapText="1"/>
    </xf>
    <xf numFmtId="176" fontId="9" fillId="3" borderId="21" xfId="0" applyNumberFormat="1" applyFont="1" applyFill="1" applyBorder="1" applyAlignment="1">
      <alignment vertical="center" wrapText="1"/>
    </xf>
    <xf numFmtId="176" fontId="9" fillId="3" borderId="7" xfId="0" applyNumberFormat="1" applyFont="1" applyFill="1" applyBorder="1" applyAlignment="1">
      <alignment vertical="center" wrapText="1"/>
    </xf>
    <xf numFmtId="176" fontId="9" fillId="3" borderId="8" xfId="0" quotePrefix="1" applyNumberFormat="1" applyFont="1" applyFill="1" applyBorder="1" applyAlignment="1">
      <alignment vertical="center" wrapText="1"/>
    </xf>
    <xf numFmtId="0" fontId="9" fillId="3" borderId="14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176" fontId="9" fillId="3" borderId="21" xfId="0" applyNumberFormat="1" applyFont="1" applyFill="1" applyBorder="1" applyAlignment="1">
      <alignment horizontal="left" vertical="center" wrapText="1"/>
    </xf>
    <xf numFmtId="176" fontId="9" fillId="3" borderId="12" xfId="0" applyNumberFormat="1" applyFont="1" applyFill="1" applyBorder="1" applyAlignment="1">
      <alignment horizontal="left" vertical="center" wrapText="1"/>
    </xf>
    <xf numFmtId="176" fontId="10" fillId="5" borderId="36" xfId="0" applyNumberFormat="1" applyFont="1" applyFill="1" applyBorder="1" applyAlignment="1">
      <alignment horizontal="right" vertical="center" wrapText="1"/>
    </xf>
    <xf numFmtId="176" fontId="9" fillId="5" borderId="37" xfId="0" applyNumberFormat="1" applyFont="1" applyFill="1" applyBorder="1" applyAlignment="1">
      <alignment horizontal="center" vertical="center" wrapText="1"/>
    </xf>
    <xf numFmtId="176" fontId="9" fillId="5" borderId="38" xfId="0" applyNumberFormat="1" applyFont="1" applyFill="1" applyBorder="1" applyAlignment="1">
      <alignment horizontal="left" vertical="center" wrapText="1"/>
    </xf>
    <xf numFmtId="176" fontId="9" fillId="5" borderId="38" xfId="0" applyNumberFormat="1" applyFont="1" applyFill="1" applyBorder="1" applyAlignment="1">
      <alignment vertical="center" wrapText="1"/>
    </xf>
    <xf numFmtId="176" fontId="9" fillId="5" borderId="38" xfId="0" quotePrefix="1" applyNumberFormat="1" applyFont="1" applyFill="1" applyBorder="1" applyAlignment="1">
      <alignment horizontal="left" vertical="center" wrapText="1"/>
    </xf>
    <xf numFmtId="176" fontId="9" fillId="5" borderId="39" xfId="0" applyNumberFormat="1" applyFont="1" applyFill="1" applyBorder="1" applyAlignment="1">
      <alignment horizontal="right" vertical="center" wrapText="1"/>
    </xf>
    <xf numFmtId="3" fontId="10" fillId="5" borderId="36" xfId="0" applyNumberFormat="1" applyFont="1" applyFill="1" applyBorder="1" applyAlignment="1">
      <alignment horizontal="right" vertical="center" wrapText="1"/>
    </xf>
    <xf numFmtId="176" fontId="9" fillId="5" borderId="40" xfId="0" applyNumberFormat="1" applyFont="1" applyFill="1" applyBorder="1" applyAlignment="1">
      <alignment horizontal="center" vertical="center" wrapText="1"/>
    </xf>
    <xf numFmtId="41" fontId="10" fillId="3" borderId="11" xfId="2" applyFont="1" applyFill="1" applyBorder="1" applyAlignment="1">
      <alignment horizontal="right" vertical="center" wrapText="1"/>
    </xf>
    <xf numFmtId="0" fontId="4" fillId="3" borderId="21" xfId="0" applyFont="1" applyFill="1" applyBorder="1">
      <alignment vertical="center"/>
    </xf>
    <xf numFmtId="0" fontId="4" fillId="3" borderId="8" xfId="0" applyFont="1" applyFill="1" applyBorder="1">
      <alignment vertical="center"/>
    </xf>
    <xf numFmtId="0" fontId="4" fillId="3" borderId="12" xfId="0" applyFont="1" applyFill="1" applyBorder="1">
      <alignment vertical="center"/>
    </xf>
    <xf numFmtId="41" fontId="10" fillId="3" borderId="24" xfId="2" applyFont="1" applyFill="1" applyBorder="1" applyAlignment="1">
      <alignment horizontal="right" vertical="center" wrapText="1"/>
    </xf>
    <xf numFmtId="41" fontId="12" fillId="3" borderId="1" xfId="2" applyFont="1" applyFill="1" applyBorder="1" applyAlignment="1">
      <alignment horizontal="right" vertical="center"/>
    </xf>
    <xf numFmtId="176" fontId="9" fillId="3" borderId="22" xfId="0" applyNumberFormat="1" applyFont="1" applyFill="1" applyBorder="1" applyAlignment="1">
      <alignment horizontal="center" vertical="center" wrapText="1"/>
    </xf>
    <xf numFmtId="176" fontId="10" fillId="6" borderId="13" xfId="0" applyNumberFormat="1" applyFont="1" applyFill="1" applyBorder="1" applyAlignment="1">
      <alignment horizontal="right" vertical="center" wrapText="1"/>
    </xf>
    <xf numFmtId="176" fontId="9" fillId="6" borderId="8" xfId="0" applyNumberFormat="1" applyFont="1" applyFill="1" applyBorder="1" applyAlignment="1">
      <alignment horizontal="left" vertical="center" wrapText="1"/>
    </xf>
    <xf numFmtId="176" fontId="9" fillId="6" borderId="8" xfId="0" quotePrefix="1" applyNumberFormat="1" applyFont="1" applyFill="1" applyBorder="1" applyAlignment="1">
      <alignment horizontal="left" vertical="center" wrapText="1"/>
    </xf>
    <xf numFmtId="176" fontId="9" fillId="6" borderId="12" xfId="0" applyNumberFormat="1" applyFont="1" applyFill="1" applyBorder="1" applyAlignment="1">
      <alignment horizontal="right" vertical="center" wrapText="1"/>
    </xf>
    <xf numFmtId="176" fontId="10" fillId="6" borderId="2" xfId="0" applyNumberFormat="1" applyFont="1" applyFill="1" applyBorder="1" applyAlignment="1">
      <alignment horizontal="right" vertical="center" wrapText="1"/>
    </xf>
    <xf numFmtId="176" fontId="10" fillId="3" borderId="35" xfId="0" applyNumberFormat="1" applyFont="1" applyFill="1" applyBorder="1" applyAlignment="1">
      <alignment horizontal="right" vertical="center" wrapText="1"/>
    </xf>
    <xf numFmtId="176" fontId="9" fillId="3" borderId="7" xfId="0" applyNumberFormat="1" applyFont="1" applyFill="1" applyBorder="1" applyAlignment="1">
      <alignment horizontal="left" vertical="center" wrapText="1"/>
    </xf>
    <xf numFmtId="176" fontId="9" fillId="3" borderId="7" xfId="0" quotePrefix="1" applyNumberFormat="1" applyFont="1" applyFill="1" applyBorder="1" applyAlignment="1">
      <alignment horizontal="left" vertical="center" wrapText="1"/>
    </xf>
    <xf numFmtId="176" fontId="9" fillId="3" borderId="27" xfId="0" applyNumberFormat="1" applyFont="1" applyFill="1" applyBorder="1" applyAlignment="1">
      <alignment horizontal="right" vertical="center" wrapText="1"/>
    </xf>
    <xf numFmtId="176" fontId="9" fillId="0" borderId="21" xfId="0" applyNumberFormat="1" applyFont="1" applyBorder="1" applyAlignment="1">
      <alignment horizontal="center" vertical="center" wrapText="1"/>
    </xf>
    <xf numFmtId="176" fontId="9" fillId="0" borderId="8" xfId="0" applyNumberFormat="1" applyFont="1" applyBorder="1" applyAlignment="1">
      <alignment horizontal="center" vertical="center" wrapText="1"/>
    </xf>
    <xf numFmtId="176" fontId="9" fillId="0" borderId="12" xfId="0" applyNumberFormat="1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6" fontId="9" fillId="0" borderId="22" xfId="0" applyNumberFormat="1" applyFont="1" applyBorder="1" applyAlignment="1">
      <alignment horizontal="center" vertical="center" wrapText="1"/>
    </xf>
    <xf numFmtId="176" fontId="9" fillId="0" borderId="7" xfId="0" applyNumberFormat="1" applyFont="1" applyBorder="1" applyAlignment="1">
      <alignment horizontal="center" vertical="center" wrapText="1"/>
    </xf>
    <xf numFmtId="176" fontId="9" fillId="0" borderId="27" xfId="0" applyNumberFormat="1" applyFont="1" applyBorder="1" applyAlignment="1">
      <alignment horizontal="center" vertical="center" wrapText="1"/>
    </xf>
    <xf numFmtId="176" fontId="9" fillId="0" borderId="16" xfId="0" applyNumberFormat="1" applyFont="1" applyBorder="1" applyAlignment="1">
      <alignment horizontal="center" vertical="center" wrapText="1"/>
    </xf>
    <xf numFmtId="176" fontId="9" fillId="0" borderId="76" xfId="0" applyNumberFormat="1" applyFont="1" applyBorder="1" applyAlignment="1">
      <alignment horizontal="center" vertical="center" wrapText="1"/>
    </xf>
    <xf numFmtId="0" fontId="6" fillId="5" borderId="77" xfId="0" applyFont="1" applyFill="1" applyBorder="1" applyAlignment="1">
      <alignment horizontal="center" vertical="center" wrapText="1"/>
    </xf>
    <xf numFmtId="0" fontId="6" fillId="5" borderId="78" xfId="0" applyFont="1" applyFill="1" applyBorder="1" applyAlignment="1">
      <alignment horizontal="center" vertical="center" wrapText="1"/>
    </xf>
    <xf numFmtId="0" fontId="6" fillId="5" borderId="79" xfId="0" applyFont="1" applyFill="1" applyBorder="1" applyAlignment="1">
      <alignment horizontal="center" vertical="center" wrapText="1"/>
    </xf>
    <xf numFmtId="0" fontId="9" fillId="0" borderId="46" xfId="0" quotePrefix="1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9" fillId="0" borderId="46" xfId="0" applyFont="1" applyBorder="1" applyAlignment="1">
      <alignment horizontal="center" vertical="center" wrapText="1"/>
    </xf>
    <xf numFmtId="0" fontId="9" fillId="0" borderId="42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9" xfId="0" applyFont="1" applyBorder="1" applyAlignment="1">
      <alignment horizontal="center" vertical="center" wrapText="1"/>
    </xf>
    <xf numFmtId="0" fontId="9" fillId="0" borderId="48" xfId="0" applyFont="1" applyBorder="1" applyAlignment="1">
      <alignment horizontal="center" vertical="center" wrapText="1"/>
    </xf>
    <xf numFmtId="0" fontId="9" fillId="0" borderId="49" xfId="0" applyFont="1" applyBorder="1" applyAlignment="1">
      <alignment horizontal="center" vertical="center" wrapText="1"/>
    </xf>
    <xf numFmtId="0" fontId="6" fillId="3" borderId="70" xfId="0" applyFont="1" applyFill="1" applyBorder="1" applyAlignment="1">
      <alignment horizontal="center" vertical="center" wrapText="1"/>
    </xf>
    <xf numFmtId="0" fontId="0" fillId="3" borderId="71" xfId="0" applyFill="1" applyBorder="1" applyAlignment="1">
      <alignment horizontal="center" vertical="center" wrapText="1"/>
    </xf>
    <xf numFmtId="0" fontId="0" fillId="3" borderId="72" xfId="0" applyFill="1" applyBorder="1" applyAlignment="1">
      <alignment horizontal="center" vertical="center" wrapText="1"/>
    </xf>
    <xf numFmtId="176" fontId="9" fillId="0" borderId="8" xfId="0" applyNumberFormat="1" applyFont="1" applyBorder="1" applyAlignment="1">
      <alignment horizontal="left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70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176" fontId="9" fillId="0" borderId="33" xfId="0" applyNumberFormat="1" applyFont="1" applyBorder="1" applyAlignment="1">
      <alignment horizontal="center" vertical="center" wrapText="1"/>
    </xf>
    <xf numFmtId="176" fontId="9" fillId="0" borderId="32" xfId="0" applyNumberFormat="1" applyFont="1" applyBorder="1" applyAlignment="1">
      <alignment horizontal="center" vertical="center" wrapText="1"/>
    </xf>
    <xf numFmtId="176" fontId="9" fillId="0" borderId="23" xfId="0" applyNumberFormat="1" applyFont="1" applyBorder="1" applyAlignment="1">
      <alignment horizontal="center" vertical="center" wrapText="1"/>
    </xf>
    <xf numFmtId="176" fontId="9" fillId="0" borderId="0" xfId="0" applyNumberFormat="1" applyFont="1" applyBorder="1" applyAlignment="1">
      <alignment horizontal="center" vertical="center" wrapText="1"/>
    </xf>
    <xf numFmtId="176" fontId="9" fillId="0" borderId="26" xfId="0" applyNumberFormat="1" applyFont="1" applyBorder="1" applyAlignment="1">
      <alignment horizontal="center" vertical="center" wrapText="1"/>
    </xf>
    <xf numFmtId="176" fontId="9" fillId="0" borderId="7" xfId="0" applyNumberFormat="1" applyFont="1" applyBorder="1" applyAlignment="1">
      <alignment horizontal="left" vertical="center" wrapText="1"/>
    </xf>
    <xf numFmtId="0" fontId="9" fillId="0" borderId="74" xfId="0" applyFont="1" applyBorder="1" applyAlignment="1">
      <alignment horizontal="center" vertical="center" wrapText="1"/>
    </xf>
    <xf numFmtId="0" fontId="0" fillId="0" borderId="75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176" fontId="9" fillId="0" borderId="76" xfId="0" applyNumberFormat="1" applyFont="1" applyBorder="1" applyAlignment="1">
      <alignment horizontal="left" vertical="center" wrapText="1"/>
    </xf>
    <xf numFmtId="176" fontId="9" fillId="0" borderId="12" xfId="0" applyNumberFormat="1" applyFont="1" applyBorder="1" applyAlignment="1">
      <alignment horizontal="left" vertical="center" wrapText="1"/>
    </xf>
    <xf numFmtId="41" fontId="10" fillId="0" borderId="29" xfId="2" applyFont="1" applyBorder="1" applyAlignment="1">
      <alignment horizontal="center" vertical="center" wrapText="1"/>
    </xf>
    <xf numFmtId="41" fontId="10" fillId="0" borderId="48" xfId="2" applyFont="1" applyBorder="1" applyAlignment="1">
      <alignment horizontal="center" vertical="center" wrapText="1"/>
    </xf>
    <xf numFmtId="41" fontId="10" fillId="0" borderId="49" xfId="2" applyFont="1" applyBorder="1" applyAlignment="1">
      <alignment horizontal="center" vertical="center" wrapText="1"/>
    </xf>
    <xf numFmtId="0" fontId="9" fillId="0" borderId="41" xfId="0" quotePrefix="1" applyFont="1" applyBorder="1" applyAlignment="1">
      <alignment horizontal="center" vertical="center" wrapText="1"/>
    </xf>
    <xf numFmtId="0" fontId="0" fillId="0" borderId="42" xfId="0" applyBorder="1" applyAlignment="1">
      <alignment horizontal="center" vertical="center" wrapText="1"/>
    </xf>
    <xf numFmtId="0" fontId="0" fillId="0" borderId="43" xfId="0" applyBorder="1" applyAlignment="1">
      <alignment horizontal="center" vertical="center" wrapText="1"/>
    </xf>
    <xf numFmtId="0" fontId="9" fillId="0" borderId="31" xfId="0" applyFont="1" applyBorder="1" applyAlignment="1">
      <alignment horizontal="center" vertical="center" wrapText="1"/>
    </xf>
    <xf numFmtId="0" fontId="0" fillId="0" borderId="2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42" xfId="0" quotePrefix="1" applyFont="1" applyBorder="1" applyAlignment="1">
      <alignment horizontal="center" vertical="center" wrapText="1"/>
    </xf>
    <xf numFmtId="176" fontId="9" fillId="0" borderId="23" xfId="0" applyNumberFormat="1" applyFont="1" applyBorder="1" applyAlignment="1">
      <alignment horizontal="left" vertical="center" wrapText="1"/>
    </xf>
    <xf numFmtId="176" fontId="9" fillId="0" borderId="0" xfId="0" applyNumberFormat="1" applyFont="1" applyBorder="1" applyAlignment="1">
      <alignment horizontal="left" vertical="center" wrapText="1"/>
    </xf>
    <xf numFmtId="176" fontId="9" fillId="0" borderId="26" xfId="0" applyNumberFormat="1" applyFont="1" applyBorder="1" applyAlignment="1">
      <alignment horizontal="left" vertical="center" wrapText="1"/>
    </xf>
    <xf numFmtId="0" fontId="0" fillId="0" borderId="48" xfId="0" applyBorder="1" applyAlignment="1">
      <alignment horizontal="center" vertical="center" wrapText="1"/>
    </xf>
    <xf numFmtId="0" fontId="0" fillId="0" borderId="51" xfId="0" applyBorder="1" applyAlignment="1">
      <alignment horizontal="center" vertical="center" wrapText="1"/>
    </xf>
    <xf numFmtId="0" fontId="9" fillId="0" borderId="47" xfId="0" quotePrefix="1" applyFont="1" applyBorder="1" applyAlignment="1">
      <alignment horizontal="center" vertical="center" wrapText="1"/>
    </xf>
    <xf numFmtId="0" fontId="9" fillId="0" borderId="44" xfId="0" quotePrefix="1" applyFont="1" applyBorder="1" applyAlignment="1">
      <alignment horizontal="center" vertical="center" wrapText="1"/>
    </xf>
    <xf numFmtId="0" fontId="9" fillId="0" borderId="45" xfId="0" quotePrefix="1" applyFont="1" applyBorder="1" applyAlignment="1">
      <alignment horizontal="center" vertical="center" wrapText="1"/>
    </xf>
    <xf numFmtId="41" fontId="10" fillId="0" borderId="50" xfId="2" applyFont="1" applyBorder="1" applyAlignment="1">
      <alignment horizontal="center" vertical="center" wrapText="1"/>
    </xf>
    <xf numFmtId="0" fontId="0" fillId="0" borderId="49" xfId="0" applyBorder="1" applyAlignment="1">
      <alignment horizontal="center" vertical="center" wrapText="1"/>
    </xf>
    <xf numFmtId="0" fontId="6" fillId="7" borderId="52" xfId="0" applyFont="1" applyFill="1" applyBorder="1" applyAlignment="1">
      <alignment horizontal="center" vertical="center" wrapText="1"/>
    </xf>
    <xf numFmtId="0" fontId="6" fillId="7" borderId="67" xfId="0" applyFont="1" applyFill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4" fillId="0" borderId="73" xfId="0" applyFont="1" applyBorder="1" applyAlignment="1">
      <alignment horizontal="right" vertical="center"/>
    </xf>
    <xf numFmtId="0" fontId="9" fillId="0" borderId="56" xfId="0" quotePrefix="1" applyFont="1" applyBorder="1" applyAlignment="1">
      <alignment horizontal="center" vertical="center" wrapText="1"/>
    </xf>
    <xf numFmtId="0" fontId="9" fillId="0" borderId="57" xfId="0" quotePrefix="1" applyFont="1" applyBorder="1" applyAlignment="1">
      <alignment horizontal="center" vertical="center" wrapText="1"/>
    </xf>
    <xf numFmtId="41" fontId="6" fillId="7" borderId="58" xfId="2" applyFont="1" applyFill="1" applyBorder="1" applyAlignment="1">
      <alignment horizontal="center" vertical="center" wrapText="1"/>
    </xf>
    <xf numFmtId="41" fontId="6" fillId="7" borderId="59" xfId="2" applyFont="1" applyFill="1" applyBorder="1" applyAlignment="1">
      <alignment horizontal="center" vertical="center" wrapText="1"/>
    </xf>
    <xf numFmtId="0" fontId="6" fillId="7" borderId="60" xfId="0" applyFont="1" applyFill="1" applyBorder="1" applyAlignment="1">
      <alignment horizontal="center" vertical="center" wrapText="1"/>
    </xf>
    <xf numFmtId="0" fontId="6" fillId="7" borderId="61" xfId="0" applyFont="1" applyFill="1" applyBorder="1" applyAlignment="1">
      <alignment horizontal="center" vertical="center" wrapText="1"/>
    </xf>
    <xf numFmtId="0" fontId="6" fillId="7" borderId="62" xfId="0" applyFont="1" applyFill="1" applyBorder="1" applyAlignment="1">
      <alignment horizontal="center" vertical="center" wrapText="1"/>
    </xf>
    <xf numFmtId="0" fontId="6" fillId="7" borderId="63" xfId="0" applyFont="1" applyFill="1" applyBorder="1" applyAlignment="1">
      <alignment horizontal="center" vertical="center" wrapText="1"/>
    </xf>
    <xf numFmtId="0" fontId="6" fillId="7" borderId="64" xfId="0" applyFont="1" applyFill="1" applyBorder="1" applyAlignment="1">
      <alignment horizontal="center" vertical="center" wrapText="1"/>
    </xf>
    <xf numFmtId="0" fontId="6" fillId="7" borderId="65" xfId="0" applyFont="1" applyFill="1" applyBorder="1" applyAlignment="1">
      <alignment horizontal="center" vertical="center" wrapText="1"/>
    </xf>
    <xf numFmtId="0" fontId="6" fillId="7" borderId="66" xfId="0" applyFont="1" applyFill="1" applyBorder="1" applyAlignment="1">
      <alignment horizontal="center" vertical="center" wrapText="1"/>
    </xf>
    <xf numFmtId="0" fontId="9" fillId="0" borderId="68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0" fontId="9" fillId="0" borderId="69" xfId="0" applyFont="1" applyBorder="1" applyAlignment="1">
      <alignment horizontal="center" vertical="center" wrapText="1"/>
    </xf>
    <xf numFmtId="0" fontId="6" fillId="3" borderId="71" xfId="0" applyFont="1" applyFill="1" applyBorder="1" applyAlignment="1">
      <alignment horizontal="center" vertical="center" wrapText="1"/>
    </xf>
    <xf numFmtId="0" fontId="6" fillId="3" borderId="72" xfId="0" applyFont="1" applyFill="1" applyBorder="1" applyAlignment="1">
      <alignment horizontal="center" vertical="center" wrapText="1"/>
    </xf>
    <xf numFmtId="0" fontId="6" fillId="7" borderId="55" xfId="0" applyFont="1" applyFill="1" applyBorder="1" applyAlignment="1">
      <alignment horizontal="center" vertical="center" wrapText="1"/>
    </xf>
    <xf numFmtId="0" fontId="6" fillId="7" borderId="54" xfId="0" applyFont="1" applyFill="1" applyBorder="1" applyAlignment="1">
      <alignment horizontal="center" vertical="center" wrapText="1"/>
    </xf>
    <xf numFmtId="0" fontId="6" fillId="7" borderId="53" xfId="0" applyFont="1" applyFill="1" applyBorder="1" applyAlignment="1">
      <alignment horizontal="center" vertical="center" wrapText="1"/>
    </xf>
    <xf numFmtId="0" fontId="6" fillId="7" borderId="102" xfId="0" applyFont="1" applyFill="1" applyBorder="1" applyAlignment="1">
      <alignment horizontal="center" vertical="center" wrapText="1"/>
    </xf>
    <xf numFmtId="0" fontId="6" fillId="7" borderId="103" xfId="0" applyFont="1" applyFill="1" applyBorder="1" applyAlignment="1">
      <alignment horizontal="center" vertical="center" wrapText="1"/>
    </xf>
    <xf numFmtId="176" fontId="10" fillId="0" borderId="92" xfId="0" applyNumberFormat="1" applyFont="1" applyBorder="1" applyAlignment="1">
      <alignment horizontal="right" vertical="center" wrapText="1"/>
    </xf>
    <xf numFmtId="176" fontId="10" fillId="0" borderId="18" xfId="0" applyNumberFormat="1" applyFont="1" applyBorder="1" applyAlignment="1">
      <alignment horizontal="right" vertical="center" wrapText="1"/>
    </xf>
    <xf numFmtId="176" fontId="9" fillId="0" borderId="33" xfId="0" applyNumberFormat="1" applyFont="1" applyBorder="1" applyAlignment="1">
      <alignment vertical="center" wrapText="1"/>
    </xf>
    <xf numFmtId="176" fontId="9" fillId="0" borderId="16" xfId="0" applyNumberFormat="1" applyFont="1" applyBorder="1" applyAlignment="1">
      <alignment vertical="center" wrapText="1"/>
    </xf>
    <xf numFmtId="176" fontId="9" fillId="0" borderId="32" xfId="0" applyNumberFormat="1" applyFont="1" applyBorder="1" applyAlignment="1">
      <alignment vertical="center" wrapText="1"/>
    </xf>
    <xf numFmtId="176" fontId="9" fillId="0" borderId="23" xfId="0" applyNumberFormat="1" applyFont="1" applyBorder="1" applyAlignment="1">
      <alignment vertical="center" wrapText="1"/>
    </xf>
    <xf numFmtId="176" fontId="9" fillId="0" borderId="0" xfId="0" applyNumberFormat="1" applyFont="1" applyBorder="1" applyAlignment="1">
      <alignment vertical="center" wrapText="1"/>
    </xf>
    <xf numFmtId="176" fontId="9" fillId="0" borderId="26" xfId="0" applyNumberFormat="1" applyFont="1" applyBorder="1" applyAlignment="1">
      <alignment vertical="center" wrapText="1"/>
    </xf>
    <xf numFmtId="176" fontId="9" fillId="0" borderId="22" xfId="0" applyNumberFormat="1" applyFont="1" applyBorder="1" applyAlignment="1">
      <alignment vertical="center" wrapText="1"/>
    </xf>
    <xf numFmtId="176" fontId="9" fillId="0" borderId="7" xfId="0" applyNumberFormat="1" applyFont="1" applyBorder="1" applyAlignment="1">
      <alignment vertical="center" wrapText="1"/>
    </xf>
    <xf numFmtId="176" fontId="9" fillId="0" borderId="27" xfId="0" applyNumberFormat="1" applyFont="1" applyBorder="1" applyAlignment="1">
      <alignment vertical="center" wrapText="1"/>
    </xf>
    <xf numFmtId="0" fontId="9" fillId="0" borderId="30" xfId="0" applyFont="1" applyBorder="1" applyAlignment="1">
      <alignment horizontal="center" vertical="center" wrapText="1"/>
    </xf>
    <xf numFmtId="0" fontId="9" fillId="0" borderId="104" xfId="0" applyFont="1" applyBorder="1" applyAlignment="1">
      <alignment horizontal="center" vertical="center" wrapText="1"/>
    </xf>
    <xf numFmtId="0" fontId="9" fillId="0" borderId="98" xfId="0" applyFont="1" applyBorder="1" applyAlignment="1">
      <alignment horizontal="center" vertical="center" wrapText="1"/>
    </xf>
    <xf numFmtId="176" fontId="10" fillId="0" borderId="25" xfId="0" applyNumberFormat="1" applyFont="1" applyBorder="1" applyAlignment="1">
      <alignment horizontal="right" vertical="center"/>
    </xf>
    <xf numFmtId="176" fontId="10" fillId="0" borderId="72" xfId="0" applyNumberFormat="1" applyFont="1" applyBorder="1" applyAlignment="1">
      <alignment horizontal="right" vertical="center"/>
    </xf>
    <xf numFmtId="0" fontId="9" fillId="0" borderId="17" xfId="0" applyFont="1" applyBorder="1" applyAlignment="1">
      <alignment horizontal="center" vertical="center" wrapText="1"/>
    </xf>
    <xf numFmtId="176" fontId="10" fillId="0" borderId="29" xfId="0" applyNumberFormat="1" applyFont="1" applyBorder="1" applyAlignment="1">
      <alignment horizontal="right" vertical="center"/>
    </xf>
    <xf numFmtId="176" fontId="10" fillId="0" borderId="48" xfId="0" applyNumberFormat="1" applyFont="1" applyBorder="1" applyAlignment="1">
      <alignment horizontal="right" vertical="center"/>
    </xf>
    <xf numFmtId="176" fontId="10" fillId="0" borderId="49" xfId="0" applyNumberFormat="1" applyFont="1" applyBorder="1" applyAlignment="1">
      <alignment horizontal="right" vertical="center"/>
    </xf>
    <xf numFmtId="0" fontId="9" fillId="0" borderId="100" xfId="0" quotePrefix="1" applyFont="1" applyBorder="1" applyAlignment="1">
      <alignment horizontal="center" vertical="center" wrapText="1"/>
    </xf>
    <xf numFmtId="0" fontId="9" fillId="0" borderId="101" xfId="0" quotePrefix="1" applyFont="1" applyBorder="1" applyAlignment="1">
      <alignment horizontal="center" vertical="center" wrapText="1"/>
    </xf>
    <xf numFmtId="0" fontId="9" fillId="0" borderId="97" xfId="0" applyFont="1" applyBorder="1" applyAlignment="1">
      <alignment horizontal="center" vertical="center" wrapText="1"/>
    </xf>
    <xf numFmtId="0" fontId="5" fillId="0" borderId="73" xfId="0" applyFont="1" applyBorder="1" applyAlignment="1">
      <alignment horizontal="left" vertical="center" wrapText="1"/>
    </xf>
    <xf numFmtId="0" fontId="9" fillId="0" borderId="99" xfId="0" applyFont="1" applyBorder="1" applyAlignment="1">
      <alignment horizontal="center" vertical="center" wrapText="1"/>
    </xf>
    <xf numFmtId="176" fontId="9" fillId="0" borderId="8" xfId="0" applyNumberFormat="1" applyFont="1" applyBorder="1" applyAlignment="1">
      <alignment vertical="center" wrapText="1"/>
    </xf>
    <xf numFmtId="0" fontId="9" fillId="4" borderId="11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176" fontId="9" fillId="4" borderId="21" xfId="0" applyNumberFormat="1" applyFont="1" applyFill="1" applyBorder="1" applyAlignment="1">
      <alignment vertical="center" wrapText="1"/>
    </xf>
    <xf numFmtId="176" fontId="9" fillId="4" borderId="8" xfId="0" applyNumberFormat="1" applyFont="1" applyFill="1" applyBorder="1" applyAlignment="1">
      <alignment vertical="center" wrapText="1"/>
    </xf>
    <xf numFmtId="176" fontId="9" fillId="0" borderId="68" xfId="0" applyNumberFormat="1" applyFont="1" applyBorder="1" applyAlignment="1">
      <alignment horizontal="left" vertical="center" wrapText="1"/>
    </xf>
    <xf numFmtId="176" fontId="9" fillId="0" borderId="10" xfId="0" applyNumberFormat="1" applyFont="1" applyBorder="1" applyAlignment="1">
      <alignment horizontal="left" vertical="center" wrapText="1"/>
    </xf>
    <xf numFmtId="176" fontId="9" fillId="0" borderId="21" xfId="0" applyNumberFormat="1" applyFont="1" applyBorder="1" applyAlignment="1">
      <alignment horizontal="left" vertical="center" wrapText="1"/>
    </xf>
    <xf numFmtId="0" fontId="9" fillId="4" borderId="21" xfId="0" applyFont="1" applyFill="1" applyBorder="1" applyAlignment="1">
      <alignment horizontal="center" vertical="center"/>
    </xf>
    <xf numFmtId="0" fontId="9" fillId="4" borderId="96" xfId="0" applyFont="1" applyFill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92" xfId="0" applyFont="1" applyBorder="1" applyAlignment="1">
      <alignment horizontal="center" vertical="center"/>
    </xf>
    <xf numFmtId="0" fontId="9" fillId="0" borderId="75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80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/>
    </xf>
    <xf numFmtId="0" fontId="9" fillId="0" borderId="91" xfId="0" applyFont="1" applyBorder="1" applyAlignment="1">
      <alignment horizontal="center" vertical="center"/>
    </xf>
    <xf numFmtId="176" fontId="9" fillId="0" borderId="21" xfId="0" applyNumberFormat="1" applyFont="1" applyBorder="1" applyAlignment="1">
      <alignment vertical="center" wrapText="1"/>
    </xf>
    <xf numFmtId="176" fontId="9" fillId="0" borderId="12" xfId="0" applyNumberFormat="1" applyFont="1" applyBorder="1" applyAlignment="1">
      <alignment vertical="center" wrapText="1"/>
    </xf>
    <xf numFmtId="0" fontId="9" fillId="0" borderId="21" xfId="0" applyFont="1" applyBorder="1" applyAlignment="1">
      <alignment horizontal="center" vertical="center"/>
    </xf>
    <xf numFmtId="0" fontId="9" fillId="0" borderId="96" xfId="0" applyFont="1" applyBorder="1" applyAlignment="1">
      <alignment horizontal="center" vertical="center"/>
    </xf>
    <xf numFmtId="176" fontId="10" fillId="0" borderId="75" xfId="0" applyNumberFormat="1" applyFont="1" applyBorder="1" applyAlignment="1">
      <alignment horizontal="right" vertical="center" wrapText="1"/>
    </xf>
    <xf numFmtId="176" fontId="10" fillId="0" borderId="93" xfId="0" applyNumberFormat="1" applyFont="1" applyBorder="1" applyAlignment="1">
      <alignment horizontal="right" vertical="center" wrapText="1"/>
    </xf>
    <xf numFmtId="176" fontId="9" fillId="0" borderId="10" xfId="0" applyNumberFormat="1" applyFont="1" applyBorder="1" applyAlignment="1">
      <alignment horizontal="right" vertical="center" wrapText="1"/>
    </xf>
    <xf numFmtId="176" fontId="9" fillId="0" borderId="94" xfId="0" applyNumberFormat="1" applyFont="1" applyBorder="1" applyAlignment="1">
      <alignment horizontal="right" vertical="center" wrapText="1"/>
    </xf>
    <xf numFmtId="176" fontId="10" fillId="0" borderId="95" xfId="0" applyNumberFormat="1" applyFont="1" applyBorder="1" applyAlignment="1">
      <alignment horizontal="right" vertical="center" wrapText="1"/>
    </xf>
    <xf numFmtId="176" fontId="9" fillId="0" borderId="22" xfId="0" applyNumberFormat="1" applyFont="1" applyBorder="1" applyAlignment="1">
      <alignment horizontal="left" vertical="center" wrapText="1"/>
    </xf>
    <xf numFmtId="176" fontId="9" fillId="0" borderId="27" xfId="0" applyNumberFormat="1" applyFont="1" applyBorder="1" applyAlignment="1">
      <alignment horizontal="left" vertical="center" wrapText="1"/>
    </xf>
    <xf numFmtId="176" fontId="9" fillId="0" borderId="10" xfId="0" applyNumberFormat="1" applyFont="1" applyBorder="1" applyAlignment="1">
      <alignment horizontal="center" vertical="center" wrapText="1"/>
    </xf>
    <xf numFmtId="176" fontId="9" fillId="2" borderId="76" xfId="0" applyNumberFormat="1" applyFont="1" applyFill="1" applyBorder="1" applyAlignment="1">
      <alignment vertical="center" wrapText="1"/>
    </xf>
    <xf numFmtId="176" fontId="9" fillId="2" borderId="8" xfId="0" applyNumberFormat="1" applyFont="1" applyFill="1" applyBorder="1" applyAlignment="1">
      <alignment vertical="center" wrapText="1"/>
    </xf>
    <xf numFmtId="176" fontId="9" fillId="2" borderId="12" xfId="0" applyNumberFormat="1" applyFont="1" applyFill="1" applyBorder="1" applyAlignment="1">
      <alignment vertical="center" wrapText="1"/>
    </xf>
    <xf numFmtId="176" fontId="9" fillId="0" borderId="76" xfId="0" applyNumberFormat="1" applyFont="1" applyBorder="1" applyAlignment="1">
      <alignment vertical="center" wrapText="1"/>
    </xf>
    <xf numFmtId="176" fontId="9" fillId="0" borderId="69" xfId="0" applyNumberFormat="1" applyFont="1" applyBorder="1" applyAlignment="1">
      <alignment vertical="center" wrapText="1"/>
    </xf>
    <xf numFmtId="176" fontId="9" fillId="0" borderId="71" xfId="0" applyNumberFormat="1" applyFont="1" applyBorder="1" applyAlignment="1">
      <alignment vertical="center" wrapText="1"/>
    </xf>
    <xf numFmtId="176" fontId="9" fillId="0" borderId="86" xfId="0" applyNumberFormat="1" applyFont="1" applyBorder="1" applyAlignment="1">
      <alignment vertical="center" wrapText="1"/>
    </xf>
    <xf numFmtId="176" fontId="9" fillId="0" borderId="87" xfId="0" applyNumberFormat="1" applyFont="1" applyBorder="1" applyAlignment="1">
      <alignment vertical="center" wrapText="1"/>
    </xf>
    <xf numFmtId="176" fontId="9" fillId="0" borderId="88" xfId="0" applyNumberFormat="1" applyFont="1" applyBorder="1" applyAlignment="1">
      <alignment vertical="center" wrapText="1"/>
    </xf>
    <xf numFmtId="176" fontId="9" fillId="0" borderId="89" xfId="0" applyNumberFormat="1" applyFont="1" applyBorder="1" applyAlignment="1">
      <alignment vertical="center" wrapText="1"/>
    </xf>
    <xf numFmtId="176" fontId="9" fillId="0" borderId="90" xfId="0" applyNumberFormat="1" applyFont="1" applyBorder="1" applyAlignment="1">
      <alignment vertical="center" wrapText="1"/>
    </xf>
    <xf numFmtId="176" fontId="9" fillId="0" borderId="91" xfId="0" applyNumberFormat="1" applyFont="1" applyBorder="1" applyAlignment="1">
      <alignment vertical="center" wrapText="1"/>
    </xf>
    <xf numFmtId="0" fontId="9" fillId="0" borderId="58" xfId="0" applyFont="1" applyBorder="1" applyAlignment="1">
      <alignment horizontal="center" vertical="center" wrapText="1"/>
    </xf>
    <xf numFmtId="176" fontId="9" fillId="4" borderId="76" xfId="0" applyNumberFormat="1" applyFont="1" applyFill="1" applyBorder="1" applyAlignment="1">
      <alignment vertical="center" wrapText="1"/>
    </xf>
    <xf numFmtId="176" fontId="9" fillId="4" borderId="12" xfId="0" applyNumberFormat="1" applyFont="1" applyFill="1" applyBorder="1" applyAlignment="1">
      <alignment vertical="center" wrapText="1"/>
    </xf>
    <xf numFmtId="0" fontId="9" fillId="3" borderId="35" xfId="0" applyFont="1" applyFill="1" applyBorder="1" applyAlignment="1">
      <alignment horizontal="center" vertical="center" wrapText="1"/>
    </xf>
    <xf numFmtId="0" fontId="9" fillId="3" borderId="78" xfId="0" applyFont="1" applyFill="1" applyBorder="1" applyAlignment="1">
      <alignment horizontal="center" vertical="center" wrapText="1"/>
    </xf>
    <xf numFmtId="0" fontId="9" fillId="3" borderId="7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 shrinkToFit="1"/>
    </xf>
    <xf numFmtId="0" fontId="9" fillId="0" borderId="20" xfId="0" applyFont="1" applyBorder="1" applyAlignment="1">
      <alignment horizontal="center" vertical="center" wrapText="1" shrinkToFit="1"/>
    </xf>
    <xf numFmtId="0" fontId="9" fillId="0" borderId="1" xfId="0" applyFont="1" applyBorder="1" applyAlignment="1">
      <alignment horizontal="center" vertical="center" wrapText="1" shrinkToFi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1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176" fontId="10" fillId="0" borderId="82" xfId="0" applyNumberFormat="1" applyFont="1" applyBorder="1" applyAlignment="1">
      <alignment horizontal="right" vertical="center" wrapText="1"/>
    </xf>
    <xf numFmtId="176" fontId="10" fillId="0" borderId="48" xfId="0" applyNumberFormat="1" applyFont="1" applyBorder="1" applyAlignment="1">
      <alignment horizontal="right" vertical="center" wrapText="1"/>
    </xf>
    <xf numFmtId="176" fontId="10" fillId="0" borderId="49" xfId="0" applyNumberFormat="1" applyFont="1" applyBorder="1" applyAlignment="1">
      <alignment horizontal="right" vertical="center" wrapText="1"/>
    </xf>
    <xf numFmtId="176" fontId="9" fillId="3" borderId="37" xfId="0" applyNumberFormat="1" applyFont="1" applyFill="1" applyBorder="1" applyAlignment="1">
      <alignment vertical="center" wrapText="1"/>
    </xf>
    <xf numFmtId="176" fontId="9" fillId="3" borderId="38" xfId="0" applyNumberFormat="1" applyFont="1" applyFill="1" applyBorder="1" applyAlignment="1">
      <alignment vertical="center" wrapText="1"/>
    </xf>
    <xf numFmtId="176" fontId="9" fillId="3" borderId="39" xfId="0" applyNumberFormat="1" applyFont="1" applyFill="1" applyBorder="1" applyAlignment="1">
      <alignment vertical="center" wrapText="1"/>
    </xf>
    <xf numFmtId="176" fontId="9" fillId="3" borderId="76" xfId="0" applyNumberFormat="1" applyFont="1" applyFill="1" applyBorder="1" applyAlignment="1">
      <alignment vertical="center" wrapText="1"/>
    </xf>
    <xf numFmtId="176" fontId="9" fillId="3" borderId="8" xfId="0" applyNumberFormat="1" applyFont="1" applyFill="1" applyBorder="1" applyAlignment="1">
      <alignment vertical="center" wrapText="1"/>
    </xf>
    <xf numFmtId="176" fontId="9" fillId="3" borderId="12" xfId="0" applyNumberFormat="1" applyFont="1" applyFill="1" applyBorder="1" applyAlignment="1">
      <alignment vertical="center" wrapText="1"/>
    </xf>
    <xf numFmtId="176" fontId="9" fillId="0" borderId="83" xfId="0" applyNumberFormat="1" applyFont="1" applyBorder="1" applyAlignment="1">
      <alignment vertical="center" wrapText="1"/>
    </xf>
    <xf numFmtId="176" fontId="9" fillId="0" borderId="84" xfId="0" applyNumberFormat="1" applyFont="1" applyBorder="1" applyAlignment="1">
      <alignment vertical="center" wrapText="1"/>
    </xf>
    <xf numFmtId="176" fontId="9" fillId="0" borderId="85" xfId="0" applyNumberFormat="1" applyFont="1" applyBorder="1" applyAlignment="1">
      <alignment vertical="center" wrapText="1"/>
    </xf>
    <xf numFmtId="0" fontId="9" fillId="0" borderId="82" xfId="0" applyFont="1" applyBorder="1" applyAlignment="1">
      <alignment horizontal="center" vertical="center" wrapText="1"/>
    </xf>
    <xf numFmtId="0" fontId="9" fillId="0" borderId="51" xfId="0" applyFont="1" applyBorder="1" applyAlignment="1">
      <alignment horizontal="center" vertical="center" wrapText="1"/>
    </xf>
    <xf numFmtId="0" fontId="9" fillId="0" borderId="81" xfId="0" quotePrefix="1" applyFont="1" applyBorder="1" applyAlignment="1">
      <alignment horizontal="center" vertical="center" wrapText="1"/>
    </xf>
    <xf numFmtId="0" fontId="9" fillId="0" borderId="43" xfId="0" quotePrefix="1" applyFont="1" applyBorder="1" applyAlignment="1">
      <alignment horizontal="center" vertical="center" wrapText="1"/>
    </xf>
    <xf numFmtId="0" fontId="9" fillId="3" borderId="70" xfId="0" applyFont="1" applyFill="1" applyBorder="1" applyAlignment="1">
      <alignment horizontal="center" vertical="center" wrapText="1"/>
    </xf>
    <xf numFmtId="0" fontId="9" fillId="3" borderId="71" xfId="0" applyFont="1" applyFill="1" applyBorder="1" applyAlignment="1">
      <alignment horizontal="center" vertical="center" wrapText="1"/>
    </xf>
    <xf numFmtId="0" fontId="9" fillId="3" borderId="72" xfId="0" applyFont="1" applyFill="1" applyBorder="1" applyAlignment="1">
      <alignment horizontal="center" vertical="center" wrapText="1"/>
    </xf>
    <xf numFmtId="176" fontId="10" fillId="0" borderId="29" xfId="0" applyNumberFormat="1" applyFont="1" applyBorder="1" applyAlignment="1">
      <alignment horizontal="right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9" fillId="3" borderId="13" xfId="0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5" borderId="77" xfId="0" applyFont="1" applyFill="1" applyBorder="1" applyAlignment="1">
      <alignment horizontal="center" vertical="center" wrapText="1"/>
    </xf>
    <xf numFmtId="0" fontId="9" fillId="5" borderId="78" xfId="0" applyFont="1" applyFill="1" applyBorder="1" applyAlignment="1">
      <alignment horizontal="center" vertical="center" wrapText="1"/>
    </xf>
    <xf numFmtId="0" fontId="9" fillId="5" borderId="79" xfId="0" applyFont="1" applyFill="1" applyBorder="1" applyAlignment="1">
      <alignment horizontal="center" vertical="center" wrapText="1"/>
    </xf>
    <xf numFmtId="41" fontId="6" fillId="7" borderId="108" xfId="2" applyFont="1" applyFill="1" applyBorder="1" applyAlignment="1">
      <alignment horizontal="center" vertical="center" wrapText="1"/>
    </xf>
    <xf numFmtId="41" fontId="6" fillId="7" borderId="109" xfId="2" applyFont="1" applyFill="1" applyBorder="1" applyAlignment="1">
      <alignment horizontal="center" vertical="center" wrapText="1"/>
    </xf>
    <xf numFmtId="176" fontId="9" fillId="0" borderId="68" xfId="0" applyNumberFormat="1" applyFont="1" applyBorder="1" applyAlignment="1">
      <alignment horizontal="center" vertical="center" wrapText="1"/>
    </xf>
    <xf numFmtId="176" fontId="9" fillId="0" borderId="94" xfId="0" applyNumberFormat="1" applyFont="1" applyBorder="1" applyAlignment="1">
      <alignment horizontal="center" vertical="center" wrapText="1"/>
    </xf>
    <xf numFmtId="41" fontId="10" fillId="0" borderId="50" xfId="2" applyFont="1" applyBorder="1" applyAlignment="1">
      <alignment horizontal="right" vertical="center" wrapText="1"/>
    </xf>
    <xf numFmtId="41" fontId="10" fillId="0" borderId="48" xfId="2" applyFont="1" applyBorder="1" applyAlignment="1">
      <alignment horizontal="right" vertical="center" wrapText="1"/>
    </xf>
    <xf numFmtId="0" fontId="0" fillId="0" borderId="48" xfId="0" applyBorder="1" applyAlignment="1">
      <alignment horizontal="right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9" fillId="0" borderId="107" xfId="0" applyFont="1" applyBorder="1" applyAlignment="1">
      <alignment horizontal="center" vertical="center" wrapText="1"/>
    </xf>
    <xf numFmtId="0" fontId="9" fillId="0" borderId="72" xfId="0" applyFont="1" applyBorder="1" applyAlignment="1">
      <alignment horizontal="center" vertical="center" wrapText="1"/>
    </xf>
    <xf numFmtId="0" fontId="15" fillId="0" borderId="48" xfId="0" applyFont="1" applyBorder="1" applyAlignment="1">
      <alignment vertical="center" wrapText="1"/>
    </xf>
    <xf numFmtId="0" fontId="15" fillId="0" borderId="49" xfId="0" applyFont="1" applyBorder="1" applyAlignment="1">
      <alignment vertical="center" wrapText="1"/>
    </xf>
    <xf numFmtId="0" fontId="9" fillId="3" borderId="33" xfId="0" applyFont="1" applyFill="1" applyBorder="1" applyAlignment="1">
      <alignment horizontal="center" vertical="center" wrapText="1"/>
    </xf>
    <xf numFmtId="0" fontId="15" fillId="3" borderId="16" xfId="0" applyFont="1" applyFill="1" applyBorder="1" applyAlignment="1">
      <alignment vertical="center" wrapText="1"/>
    </xf>
    <xf numFmtId="0" fontId="15" fillId="3" borderId="34" xfId="0" applyFont="1" applyFill="1" applyBorder="1" applyAlignment="1">
      <alignment vertical="center" wrapText="1"/>
    </xf>
    <xf numFmtId="0" fontId="15" fillId="0" borderId="48" xfId="0" applyFont="1" applyBorder="1" applyAlignment="1">
      <alignment horizontal="center" vertical="center" wrapText="1"/>
    </xf>
    <xf numFmtId="0" fontId="9" fillId="0" borderId="105" xfId="0" quotePrefix="1" applyFont="1" applyBorder="1" applyAlignment="1">
      <alignment horizontal="center" vertical="center" wrapText="1"/>
    </xf>
    <xf numFmtId="0" fontId="15" fillId="0" borderId="44" xfId="0" applyFont="1" applyBorder="1" applyAlignment="1">
      <alignment vertical="center" wrapText="1"/>
    </xf>
    <xf numFmtId="0" fontId="15" fillId="0" borderId="106" xfId="0" applyFont="1" applyBorder="1" applyAlignment="1">
      <alignment vertical="center" wrapText="1"/>
    </xf>
    <xf numFmtId="0" fontId="15" fillId="0" borderId="51" xfId="0" applyFont="1" applyBorder="1" applyAlignment="1">
      <alignment vertical="center" wrapText="1"/>
    </xf>
    <xf numFmtId="41" fontId="10" fillId="0" borderId="24" xfId="2" applyFont="1" applyBorder="1" applyAlignment="1">
      <alignment horizontal="right" vertical="center" wrapText="1"/>
    </xf>
    <xf numFmtId="41" fontId="10" fillId="0" borderId="17" xfId="2" applyFont="1" applyBorder="1" applyAlignment="1">
      <alignment horizontal="right" vertical="center" wrapText="1"/>
    </xf>
    <xf numFmtId="41" fontId="10" fillId="0" borderId="70" xfId="2" applyFont="1" applyBorder="1" applyAlignment="1">
      <alignment horizontal="right" vertical="center" wrapText="1"/>
    </xf>
    <xf numFmtId="41" fontId="10" fillId="0" borderId="29" xfId="2" applyFont="1" applyBorder="1" applyAlignment="1">
      <alignment horizontal="right" vertical="center" wrapText="1"/>
    </xf>
    <xf numFmtId="0" fontId="0" fillId="0" borderId="51" xfId="0" applyBorder="1">
      <alignment vertical="center"/>
    </xf>
    <xf numFmtId="41" fontId="10" fillId="0" borderId="49" xfId="2" applyFont="1" applyBorder="1" applyAlignment="1">
      <alignment horizontal="right" vertical="center" wrapText="1"/>
    </xf>
    <xf numFmtId="41" fontId="10" fillId="0" borderId="24" xfId="2" applyFont="1" applyBorder="1" applyAlignment="1">
      <alignment horizontal="center" vertical="center" wrapText="1"/>
    </xf>
    <xf numFmtId="41" fontId="10" fillId="0" borderId="70" xfId="2" applyFont="1" applyBorder="1" applyAlignment="1">
      <alignment horizontal="center" vertical="center" wrapText="1"/>
    </xf>
    <xf numFmtId="176" fontId="9" fillId="3" borderId="22" xfId="0" applyNumberFormat="1" applyFont="1" applyFill="1" applyBorder="1" applyAlignment="1">
      <alignment horizontal="center" vertical="center" wrapText="1"/>
    </xf>
    <xf numFmtId="176" fontId="9" fillId="3" borderId="7" xfId="0" applyNumberFormat="1" applyFont="1" applyFill="1" applyBorder="1" applyAlignment="1">
      <alignment horizontal="center" vertical="center" wrapText="1"/>
    </xf>
    <xf numFmtId="176" fontId="9" fillId="3" borderId="27" xfId="0" applyNumberFormat="1" applyFont="1" applyFill="1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20" xfId="0" applyBorder="1">
      <alignment vertical="center"/>
    </xf>
    <xf numFmtId="0" fontId="0" fillId="0" borderId="1" xfId="0" applyBorder="1">
      <alignment vertical="center"/>
    </xf>
    <xf numFmtId="0" fontId="9" fillId="6" borderId="11" xfId="0" applyFont="1" applyFill="1" applyBorder="1" applyAlignment="1">
      <alignment horizontal="center" vertical="center" wrapText="1"/>
    </xf>
    <xf numFmtId="0" fontId="0" fillId="6" borderId="5" xfId="0" applyFill="1" applyBorder="1">
      <alignment vertical="center"/>
    </xf>
    <xf numFmtId="176" fontId="9" fillId="3" borderId="37" xfId="0" applyNumberFormat="1" applyFont="1" applyFill="1" applyBorder="1" applyAlignment="1">
      <alignment horizontal="left" vertical="center" wrapText="1"/>
    </xf>
    <xf numFmtId="176" fontId="9" fillId="3" borderId="38" xfId="0" applyNumberFormat="1" applyFont="1" applyFill="1" applyBorder="1" applyAlignment="1">
      <alignment horizontal="left" vertical="center" wrapText="1"/>
    </xf>
    <xf numFmtId="176" fontId="9" fillId="3" borderId="39" xfId="0" applyNumberFormat="1" applyFont="1" applyFill="1" applyBorder="1" applyAlignment="1">
      <alignment horizontal="left" vertical="center" wrapText="1"/>
    </xf>
    <xf numFmtId="0" fontId="0" fillId="0" borderId="75" xfId="0" applyBorder="1">
      <alignment vertical="center"/>
    </xf>
    <xf numFmtId="176" fontId="9" fillId="0" borderId="7" xfId="0" applyNumberFormat="1" applyFont="1" applyBorder="1" applyAlignment="1">
      <alignment horizontal="right" vertical="center" wrapText="1"/>
    </xf>
    <xf numFmtId="176" fontId="9" fillId="0" borderId="27" xfId="0" applyNumberFormat="1" applyFont="1" applyBorder="1" applyAlignment="1">
      <alignment horizontal="right" vertical="center" wrapText="1"/>
    </xf>
    <xf numFmtId="176" fontId="9" fillId="0" borderId="11" xfId="0" applyNumberFormat="1" applyFont="1" applyBorder="1" applyAlignment="1">
      <alignment horizontal="center" vertical="center" wrapText="1"/>
    </xf>
    <xf numFmtId="176" fontId="9" fillId="0" borderId="14" xfId="0" applyNumberFormat="1" applyFont="1" applyBorder="1" applyAlignment="1">
      <alignment horizontal="center" vertical="center" wrapText="1"/>
    </xf>
    <xf numFmtId="176" fontId="9" fillId="0" borderId="112" xfId="0" applyNumberFormat="1" applyFont="1" applyBorder="1" applyAlignment="1">
      <alignment horizontal="center" vertical="center" wrapText="1"/>
    </xf>
    <xf numFmtId="176" fontId="10" fillId="0" borderId="90" xfId="0" applyNumberFormat="1" applyFont="1" applyBorder="1" applyAlignment="1">
      <alignment horizontal="right" vertical="center" wrapText="1"/>
    </xf>
    <xf numFmtId="176" fontId="10" fillId="0" borderId="17" xfId="0" applyNumberFormat="1" applyFont="1" applyBorder="1" applyAlignment="1">
      <alignment horizontal="right" vertical="center" wrapText="1"/>
    </xf>
    <xf numFmtId="0" fontId="0" fillId="0" borderId="70" xfId="0" applyBorder="1">
      <alignment vertical="center"/>
    </xf>
    <xf numFmtId="176" fontId="9" fillId="0" borderId="94" xfId="0" applyNumberFormat="1" applyFont="1" applyBorder="1" applyAlignment="1">
      <alignment horizontal="left" vertical="center" wrapText="1"/>
    </xf>
    <xf numFmtId="0" fontId="0" fillId="0" borderId="6" xfId="0" applyBorder="1">
      <alignment vertical="center"/>
    </xf>
    <xf numFmtId="176" fontId="10" fillId="0" borderId="25" xfId="0" applyNumberFormat="1" applyFont="1" applyBorder="1" applyAlignment="1">
      <alignment horizontal="right" vertical="center" wrapText="1"/>
    </xf>
    <xf numFmtId="176" fontId="10" fillId="0" borderId="107" xfId="0" applyNumberFormat="1" applyFont="1" applyBorder="1" applyAlignment="1">
      <alignment horizontal="right" vertical="center" wrapText="1"/>
    </xf>
    <xf numFmtId="0" fontId="9" fillId="0" borderId="75" xfId="0" applyFont="1" applyBorder="1" applyAlignment="1">
      <alignment horizontal="center" vertical="center" wrapText="1"/>
    </xf>
    <xf numFmtId="0" fontId="0" fillId="0" borderId="18" xfId="0" applyBorder="1">
      <alignment vertical="center"/>
    </xf>
    <xf numFmtId="0" fontId="0" fillId="0" borderId="48" xfId="0" applyBorder="1">
      <alignment vertical="center"/>
    </xf>
    <xf numFmtId="0" fontId="0" fillId="0" borderId="49" xfId="0" applyBorder="1">
      <alignment vertical="center"/>
    </xf>
    <xf numFmtId="176" fontId="9" fillId="0" borderId="24" xfId="0" applyNumberFormat="1" applyFont="1" applyBorder="1" applyAlignment="1">
      <alignment horizontal="center" vertical="center" wrapText="1"/>
    </xf>
    <xf numFmtId="176" fontId="9" fillId="0" borderId="13" xfId="0" applyNumberFormat="1" applyFont="1" applyBorder="1" applyAlignment="1">
      <alignment horizontal="center" vertical="center" wrapText="1"/>
    </xf>
    <xf numFmtId="176" fontId="9" fillId="0" borderId="111" xfId="0" applyNumberFormat="1" applyFont="1" applyBorder="1" applyAlignment="1">
      <alignment horizontal="center" vertical="center" wrapText="1"/>
    </xf>
    <xf numFmtId="176" fontId="9" fillId="0" borderId="91" xfId="0" applyNumberFormat="1" applyFont="1" applyBorder="1" applyAlignment="1">
      <alignment horizontal="center" vertical="center" wrapText="1"/>
    </xf>
    <xf numFmtId="0" fontId="9" fillId="6" borderId="6" xfId="0" applyFont="1" applyFill="1" applyBorder="1" applyAlignment="1">
      <alignment horizontal="center" vertical="center" wrapText="1"/>
    </xf>
    <xf numFmtId="0" fontId="0" fillId="6" borderId="6" xfId="0" applyFill="1" applyBorder="1">
      <alignment vertical="center"/>
    </xf>
    <xf numFmtId="0" fontId="0" fillId="0" borderId="104" xfId="0" applyBorder="1">
      <alignment vertical="center"/>
    </xf>
    <xf numFmtId="0" fontId="0" fillId="0" borderId="42" xfId="0" applyBorder="1">
      <alignment vertical="center"/>
    </xf>
    <xf numFmtId="0" fontId="0" fillId="0" borderId="101" xfId="0" applyBorder="1">
      <alignment vertical="center"/>
    </xf>
    <xf numFmtId="0" fontId="0" fillId="0" borderId="110" xfId="0" applyBorder="1">
      <alignment vertical="center"/>
    </xf>
    <xf numFmtId="0" fontId="0" fillId="3" borderId="78" xfId="0" applyFill="1" applyBorder="1">
      <alignment vertical="center"/>
    </xf>
    <xf numFmtId="0" fontId="0" fillId="3" borderId="79" xfId="0" applyFill="1" applyBorder="1">
      <alignment vertical="center"/>
    </xf>
    <xf numFmtId="176" fontId="9" fillId="0" borderId="91" xfId="0" applyNumberFormat="1" applyFont="1" applyBorder="1" applyAlignment="1">
      <alignment horizontal="left" vertical="center" wrapText="1"/>
    </xf>
    <xf numFmtId="0" fontId="0" fillId="0" borderId="17" xfId="0" applyBorder="1">
      <alignment vertical="center"/>
    </xf>
    <xf numFmtId="176" fontId="9" fillId="0" borderId="33" xfId="0" applyNumberFormat="1" applyFont="1" applyBorder="1" applyAlignment="1">
      <alignment horizontal="left" vertical="center" wrapText="1"/>
    </xf>
    <xf numFmtId="176" fontId="9" fillId="0" borderId="16" xfId="0" applyNumberFormat="1" applyFont="1" applyBorder="1" applyAlignment="1">
      <alignment horizontal="left" vertical="center" wrapText="1"/>
    </xf>
    <xf numFmtId="176" fontId="9" fillId="0" borderId="32" xfId="0" applyNumberFormat="1" applyFont="1" applyBorder="1" applyAlignment="1">
      <alignment horizontal="left" vertical="center" wrapText="1"/>
    </xf>
    <xf numFmtId="176" fontId="9" fillId="0" borderId="69" xfId="0" applyNumberFormat="1" applyFont="1" applyBorder="1" applyAlignment="1">
      <alignment horizontal="left" vertical="center" wrapText="1"/>
    </xf>
    <xf numFmtId="176" fontId="9" fillId="0" borderId="71" xfId="0" applyNumberFormat="1" applyFont="1" applyBorder="1" applyAlignment="1">
      <alignment horizontal="left" vertical="center" wrapText="1"/>
    </xf>
    <xf numFmtId="176" fontId="9" fillId="0" borderId="86" xfId="0" applyNumberFormat="1" applyFont="1" applyBorder="1" applyAlignment="1">
      <alignment horizontal="left" vertical="center" wrapText="1"/>
    </xf>
    <xf numFmtId="176" fontId="9" fillId="6" borderId="16" xfId="0" applyNumberFormat="1" applyFont="1" applyFill="1" applyBorder="1" applyAlignment="1">
      <alignment horizontal="left" vertical="center" wrapText="1"/>
    </xf>
    <xf numFmtId="176" fontId="9" fillId="6" borderId="32" xfId="0" applyNumberFormat="1" applyFont="1" applyFill="1" applyBorder="1" applyAlignment="1">
      <alignment horizontal="left" vertical="center" wrapText="1"/>
    </xf>
    <xf numFmtId="176" fontId="9" fillId="6" borderId="21" xfId="0" applyNumberFormat="1" applyFont="1" applyFill="1" applyBorder="1" applyAlignment="1">
      <alignment horizontal="center" vertical="center" wrapText="1"/>
    </xf>
    <xf numFmtId="176" fontId="9" fillId="6" borderId="8" xfId="0" applyNumberFormat="1" applyFont="1" applyFill="1" applyBorder="1" applyAlignment="1">
      <alignment horizontal="center" vertical="center" wrapText="1"/>
    </xf>
    <xf numFmtId="176" fontId="9" fillId="2" borderId="76" xfId="0" applyNumberFormat="1" applyFont="1" applyFill="1" applyBorder="1" applyAlignment="1">
      <alignment horizontal="center" vertical="center" wrapText="1"/>
    </xf>
    <xf numFmtId="176" fontId="9" fillId="2" borderId="8" xfId="0" applyNumberFormat="1" applyFont="1" applyFill="1" applyBorder="1" applyAlignment="1">
      <alignment horizontal="center" vertical="center" wrapText="1"/>
    </xf>
    <xf numFmtId="176" fontId="9" fillId="2" borderId="12" xfId="0" applyNumberFormat="1" applyFont="1" applyFill="1" applyBorder="1" applyAlignment="1">
      <alignment horizontal="center" vertical="center" wrapText="1"/>
    </xf>
    <xf numFmtId="176" fontId="9" fillId="0" borderId="83" xfId="0" applyNumberFormat="1" applyFont="1" applyBorder="1" applyAlignment="1">
      <alignment horizontal="left" vertical="center" wrapText="1"/>
    </xf>
    <xf numFmtId="176" fontId="9" fillId="0" borderId="84" xfId="0" applyNumberFormat="1" applyFont="1" applyBorder="1" applyAlignment="1">
      <alignment horizontal="left" vertical="center" wrapText="1"/>
    </xf>
    <xf numFmtId="176" fontId="9" fillId="0" borderId="85" xfId="0" applyNumberFormat="1" applyFont="1" applyBorder="1" applyAlignment="1">
      <alignment horizontal="left" vertical="center" wrapText="1"/>
    </xf>
    <xf numFmtId="176" fontId="9" fillId="0" borderId="8" xfId="0" applyNumberFormat="1" applyFont="1" applyBorder="1" applyAlignment="1">
      <alignment horizontal="right" vertical="center" wrapText="1"/>
    </xf>
    <xf numFmtId="176" fontId="9" fillId="0" borderId="12" xfId="0" applyNumberFormat="1" applyFont="1" applyBorder="1" applyAlignment="1">
      <alignment horizontal="right" vertical="center" wrapText="1"/>
    </xf>
    <xf numFmtId="176" fontId="9" fillId="2" borderId="21" xfId="0" applyNumberFormat="1" applyFont="1" applyFill="1" applyBorder="1" applyAlignment="1">
      <alignment horizontal="center" vertical="center" wrapText="1"/>
    </xf>
    <xf numFmtId="0" fontId="0" fillId="0" borderId="16" xfId="0" applyBorder="1" applyAlignment="1">
      <alignment vertical="center" wrapText="1"/>
    </xf>
    <xf numFmtId="0" fontId="0" fillId="0" borderId="32" xfId="0" applyBorder="1" applyAlignment="1">
      <alignment vertical="center" wrapText="1"/>
    </xf>
    <xf numFmtId="0" fontId="13" fillId="0" borderId="0" xfId="3" applyFont="1" applyAlignment="1">
      <alignment horizontal="center" vertical="center"/>
    </xf>
    <xf numFmtId="176" fontId="9" fillId="3" borderId="0" xfId="0" applyNumberFormat="1" applyFont="1" applyFill="1" applyBorder="1" applyAlignment="1">
      <alignment horizontal="center" vertical="center" wrapText="1"/>
    </xf>
  </cellXfs>
  <cellStyles count="4">
    <cellStyle name="쉼표 [0]" xfId="1" builtinId="6"/>
    <cellStyle name="쉼표 [0] 2" xfId="2"/>
    <cellStyle name="표준" xfId="0" builtinId="0"/>
    <cellStyle name="표준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33"/>
  <sheetViews>
    <sheetView view="pageBreakPreview" zoomScale="130" zoomScaleNormal="100" zoomScaleSheetLayoutView="130" workbookViewId="0">
      <selection activeCell="Q36" sqref="Q36"/>
    </sheetView>
  </sheetViews>
  <sheetFormatPr defaultRowHeight="17.25"/>
  <cols>
    <col min="1" max="1" width="2.875" style="18" customWidth="1"/>
    <col min="2" max="2" width="8.125" style="19" customWidth="1"/>
    <col min="3" max="3" width="2.875" style="19" customWidth="1"/>
    <col min="4" max="4" width="8.125" style="20" customWidth="1"/>
    <col min="5" max="5" width="3.875" style="20" customWidth="1"/>
    <col min="6" max="6" width="9.25" style="20" customWidth="1"/>
    <col min="7" max="7" width="12.875" style="21" customWidth="1"/>
    <col min="8" max="8" width="5.75" style="29" customWidth="1"/>
    <col min="9" max="9" width="1.75" style="30" customWidth="1"/>
    <col min="10" max="10" width="3.625" style="30" customWidth="1"/>
    <col min="11" max="11" width="3.375" style="30" customWidth="1"/>
    <col min="12" max="12" width="1.875" style="30" customWidth="1"/>
    <col min="13" max="13" width="2.625" style="30" customWidth="1"/>
    <col min="14" max="14" width="3.25" style="30" customWidth="1"/>
    <col min="15" max="15" width="2.625" style="30" customWidth="1"/>
    <col min="16" max="16" width="1.875" style="30" customWidth="1"/>
    <col min="17" max="17" width="2.625" style="30" customWidth="1"/>
    <col min="18" max="19" width="1.75" style="30" customWidth="1"/>
    <col min="20" max="20" width="2.75" style="30" customWidth="1"/>
    <col min="21" max="22" width="1.75" style="30" customWidth="1"/>
    <col min="23" max="23" width="9.125" style="31" customWidth="1"/>
    <col min="24" max="16384" width="9" style="1"/>
  </cols>
  <sheetData>
    <row r="1" spans="1:23" ht="45" customHeight="1">
      <c r="A1" s="230" t="s">
        <v>137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</row>
    <row r="2" spans="1:23" ht="21" customHeight="1" thickBot="1">
      <c r="A2" s="231" t="s">
        <v>80</v>
      </c>
      <c r="B2" s="231"/>
      <c r="C2" s="231"/>
      <c r="D2" s="231"/>
      <c r="E2" s="14"/>
      <c r="F2" s="232" t="s">
        <v>81</v>
      </c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</row>
    <row r="3" spans="1:23" ht="22.5" customHeight="1">
      <c r="A3" s="249" t="s">
        <v>2</v>
      </c>
      <c r="B3" s="250"/>
      <c r="C3" s="250"/>
      <c r="D3" s="250"/>
      <c r="E3" s="250"/>
      <c r="F3" s="251"/>
      <c r="G3" s="235" t="s">
        <v>110</v>
      </c>
      <c r="H3" s="237" t="s">
        <v>111</v>
      </c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9"/>
    </row>
    <row r="4" spans="1:23" ht="22.5" customHeight="1" thickBot="1">
      <c r="A4" s="243" t="s">
        <v>3</v>
      </c>
      <c r="B4" s="228"/>
      <c r="C4" s="227" t="s">
        <v>4</v>
      </c>
      <c r="D4" s="228"/>
      <c r="E4" s="227" t="s">
        <v>5</v>
      </c>
      <c r="F4" s="228"/>
      <c r="G4" s="236"/>
      <c r="H4" s="240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2"/>
    </row>
    <row r="5" spans="1:23" ht="21.95" customHeight="1" thickTop="1">
      <c r="A5" s="233" t="s">
        <v>82</v>
      </c>
      <c r="B5" s="244" t="s">
        <v>119</v>
      </c>
      <c r="C5" s="181">
        <v>11</v>
      </c>
      <c r="D5" s="181" t="s">
        <v>56</v>
      </c>
      <c r="E5" s="229">
        <v>111</v>
      </c>
      <c r="F5" s="229" t="s">
        <v>120</v>
      </c>
      <c r="G5" s="225">
        <v>43106400</v>
      </c>
      <c r="H5" s="217" t="s">
        <v>132</v>
      </c>
      <c r="I5" s="218"/>
      <c r="J5" s="218"/>
      <c r="K5" s="218"/>
      <c r="L5" s="218"/>
      <c r="M5" s="218"/>
      <c r="N5" s="218"/>
      <c r="O5" s="218"/>
      <c r="P5" s="218"/>
      <c r="Q5" s="218"/>
      <c r="R5" s="218"/>
      <c r="S5" s="218"/>
      <c r="T5" s="218"/>
      <c r="U5" s="218"/>
      <c r="V5" s="218"/>
      <c r="W5" s="219"/>
    </row>
    <row r="6" spans="1:23" ht="21.95" customHeight="1">
      <c r="A6" s="233"/>
      <c r="B6" s="245"/>
      <c r="C6" s="181"/>
      <c r="D6" s="181"/>
      <c r="E6" s="220"/>
      <c r="F6" s="220"/>
      <c r="G6" s="220"/>
      <c r="H6" s="198" t="s">
        <v>134</v>
      </c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200"/>
    </row>
    <row r="7" spans="1:23" ht="21.95" customHeight="1">
      <c r="A7" s="233"/>
      <c r="B7" s="245"/>
      <c r="C7" s="181"/>
      <c r="D7" s="181"/>
      <c r="E7" s="226"/>
      <c r="F7" s="226"/>
      <c r="G7" s="226"/>
      <c r="H7" s="164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6"/>
    </row>
    <row r="8" spans="1:23" ht="21.95" customHeight="1">
      <c r="A8" s="233"/>
      <c r="B8" s="245"/>
      <c r="C8" s="181"/>
      <c r="D8" s="181"/>
      <c r="E8" s="180">
        <v>112</v>
      </c>
      <c r="F8" s="180" t="s">
        <v>121</v>
      </c>
      <c r="G8" s="207">
        <v>13920000</v>
      </c>
      <c r="H8" s="196" t="s">
        <v>133</v>
      </c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97"/>
    </row>
    <row r="9" spans="1:23" ht="21.95" customHeight="1">
      <c r="A9" s="233"/>
      <c r="B9" s="245"/>
      <c r="C9" s="181"/>
      <c r="D9" s="181"/>
      <c r="E9" s="220"/>
      <c r="F9" s="220"/>
      <c r="G9" s="220"/>
      <c r="H9" s="198"/>
      <c r="I9" s="199"/>
      <c r="J9" s="199"/>
      <c r="K9" s="199"/>
      <c r="L9" s="199"/>
      <c r="M9" s="199"/>
      <c r="N9" s="199"/>
      <c r="O9" s="199"/>
      <c r="P9" s="199"/>
      <c r="Q9" s="199"/>
      <c r="R9" s="199"/>
      <c r="S9" s="199"/>
      <c r="T9" s="199"/>
      <c r="U9" s="199"/>
      <c r="V9" s="199"/>
      <c r="W9" s="200"/>
    </row>
    <row r="10" spans="1:23" ht="21.95" customHeight="1">
      <c r="A10" s="233"/>
      <c r="B10" s="245"/>
      <c r="C10" s="182"/>
      <c r="D10" s="182"/>
      <c r="E10" s="226"/>
      <c r="F10" s="226"/>
      <c r="G10" s="221"/>
      <c r="H10" s="164"/>
      <c r="I10" s="165"/>
      <c r="J10" s="165"/>
      <c r="K10" s="165"/>
      <c r="L10" s="165"/>
      <c r="M10" s="165"/>
      <c r="N10" s="165"/>
      <c r="O10" s="165"/>
      <c r="P10" s="165"/>
      <c r="Q10" s="165"/>
      <c r="R10" s="165"/>
      <c r="S10" s="165"/>
      <c r="T10" s="165"/>
      <c r="U10" s="165"/>
      <c r="V10" s="165"/>
      <c r="W10" s="166"/>
    </row>
    <row r="11" spans="1:23" ht="21.95" customHeight="1">
      <c r="A11" s="234"/>
      <c r="B11" s="246"/>
      <c r="C11" s="183" t="s">
        <v>25</v>
      </c>
      <c r="D11" s="247"/>
      <c r="E11" s="247"/>
      <c r="F11" s="248"/>
      <c r="G11" s="103">
        <f>G5+G8</f>
        <v>57026400</v>
      </c>
      <c r="H11" s="104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  <c r="U11" s="105"/>
      <c r="V11" s="106"/>
      <c r="W11" s="107"/>
    </row>
    <row r="12" spans="1:23" ht="21.95" customHeight="1">
      <c r="A12" s="172" t="s">
        <v>83</v>
      </c>
      <c r="B12" s="162" t="s">
        <v>57</v>
      </c>
      <c r="C12" s="5">
        <v>41</v>
      </c>
      <c r="D12" s="5" t="s">
        <v>57</v>
      </c>
      <c r="E12" s="5">
        <v>412</v>
      </c>
      <c r="F12" s="5" t="s">
        <v>122</v>
      </c>
      <c r="G12" s="15">
        <v>0</v>
      </c>
      <c r="H12" s="168"/>
      <c r="I12" s="160"/>
      <c r="J12" s="160"/>
      <c r="K12" s="160"/>
      <c r="L12" s="186"/>
      <c r="M12" s="186"/>
      <c r="N12" s="186"/>
      <c r="O12" s="186"/>
      <c r="P12" s="74"/>
      <c r="Q12" s="74"/>
      <c r="R12" s="70"/>
      <c r="S12" s="70"/>
      <c r="T12" s="70"/>
      <c r="U12" s="70"/>
      <c r="V12" s="23"/>
      <c r="W12" s="77"/>
    </row>
    <row r="13" spans="1:23" ht="21.95" customHeight="1">
      <c r="A13" s="173"/>
      <c r="B13" s="163"/>
      <c r="C13" s="187" t="s">
        <v>25</v>
      </c>
      <c r="D13" s="188"/>
      <c r="E13" s="189"/>
      <c r="F13" s="190"/>
      <c r="G13" s="15"/>
      <c r="H13" s="67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V13" s="70"/>
      <c r="W13" s="77"/>
    </row>
    <row r="14" spans="1:23" ht="21.95" customHeight="1">
      <c r="A14" s="172" t="s">
        <v>84</v>
      </c>
      <c r="B14" s="162" t="s">
        <v>59</v>
      </c>
      <c r="C14" s="191">
        <v>51</v>
      </c>
      <c r="D14" s="180" t="s">
        <v>59</v>
      </c>
      <c r="E14" s="10">
        <v>512</v>
      </c>
      <c r="F14" s="5" t="s">
        <v>85</v>
      </c>
      <c r="G14" s="15">
        <v>0</v>
      </c>
      <c r="H14" s="67"/>
      <c r="I14" s="186"/>
      <c r="J14" s="186"/>
      <c r="K14" s="186"/>
      <c r="L14" s="186"/>
      <c r="M14" s="74"/>
      <c r="N14" s="74"/>
      <c r="O14" s="201"/>
      <c r="P14" s="201"/>
      <c r="Q14" s="70"/>
      <c r="R14" s="70"/>
      <c r="S14" s="70"/>
      <c r="T14" s="70"/>
      <c r="U14" s="70"/>
      <c r="V14" s="23"/>
      <c r="W14" s="77"/>
    </row>
    <row r="15" spans="1:23" ht="21.95" customHeight="1">
      <c r="A15" s="216"/>
      <c r="B15" s="179"/>
      <c r="C15" s="192"/>
      <c r="D15" s="182"/>
      <c r="E15" s="10">
        <v>513</v>
      </c>
      <c r="F15" s="5" t="s">
        <v>123</v>
      </c>
      <c r="G15" s="15">
        <v>0</v>
      </c>
      <c r="H15" s="67"/>
      <c r="I15" s="186"/>
      <c r="J15" s="186"/>
      <c r="K15" s="186"/>
      <c r="L15" s="186"/>
      <c r="M15" s="74"/>
      <c r="N15" s="74"/>
      <c r="O15" s="201"/>
      <c r="P15" s="201"/>
      <c r="Q15" s="70"/>
      <c r="R15" s="70"/>
      <c r="S15" s="70"/>
      <c r="T15" s="70"/>
      <c r="U15" s="70"/>
      <c r="V15" s="23"/>
      <c r="W15" s="77"/>
    </row>
    <row r="16" spans="1:23" ht="21.95" customHeight="1">
      <c r="A16" s="178"/>
      <c r="B16" s="179"/>
      <c r="C16" s="193" t="s">
        <v>25</v>
      </c>
      <c r="D16" s="194"/>
      <c r="E16" s="188"/>
      <c r="F16" s="195"/>
      <c r="G16" s="75">
        <f>G14+G15</f>
        <v>0</v>
      </c>
      <c r="H16" s="67"/>
      <c r="I16" s="70"/>
      <c r="J16" s="70"/>
      <c r="K16" s="70"/>
      <c r="L16" s="70"/>
      <c r="M16" s="70"/>
      <c r="N16" s="70"/>
      <c r="O16" s="70"/>
      <c r="P16" s="70"/>
      <c r="Q16" s="70"/>
      <c r="R16" s="70"/>
      <c r="S16" s="70"/>
      <c r="T16" s="70"/>
      <c r="U16" s="70"/>
      <c r="V16" s="70"/>
      <c r="W16" s="77"/>
    </row>
    <row r="17" spans="1:23" ht="21.95" customHeight="1">
      <c r="A17" s="222" t="s">
        <v>86</v>
      </c>
      <c r="B17" s="180" t="s">
        <v>61</v>
      </c>
      <c r="C17" s="180">
        <v>61</v>
      </c>
      <c r="D17" s="180" t="s">
        <v>61</v>
      </c>
      <c r="E17" s="180">
        <v>611</v>
      </c>
      <c r="F17" s="180" t="s">
        <v>62</v>
      </c>
      <c r="G17" s="207">
        <v>175428000</v>
      </c>
      <c r="H17" s="196" t="s">
        <v>135</v>
      </c>
      <c r="I17" s="167"/>
      <c r="J17" s="167"/>
      <c r="K17" s="167"/>
      <c r="L17" s="167"/>
      <c r="M17" s="167"/>
      <c r="N17" s="167"/>
      <c r="O17" s="167"/>
      <c r="P17" s="167"/>
      <c r="Q17" s="167"/>
      <c r="R17" s="167"/>
      <c r="S17" s="167"/>
      <c r="T17" s="167"/>
      <c r="U17" s="167"/>
      <c r="V17" s="167"/>
      <c r="W17" s="197"/>
    </row>
    <row r="18" spans="1:23" ht="21.95" customHeight="1">
      <c r="A18" s="223"/>
      <c r="B18" s="181"/>
      <c r="C18" s="181"/>
      <c r="D18" s="181"/>
      <c r="E18" s="181"/>
      <c r="F18" s="181"/>
      <c r="G18" s="208"/>
      <c r="H18" s="198"/>
      <c r="I18" s="199"/>
      <c r="J18" s="199"/>
      <c r="K18" s="199"/>
      <c r="L18" s="199"/>
      <c r="M18" s="199"/>
      <c r="N18" s="199"/>
      <c r="O18" s="199"/>
      <c r="P18" s="199"/>
      <c r="Q18" s="199"/>
      <c r="R18" s="199"/>
      <c r="S18" s="199"/>
      <c r="T18" s="199"/>
      <c r="U18" s="199"/>
      <c r="V18" s="199"/>
      <c r="W18" s="200"/>
    </row>
    <row r="19" spans="1:23" ht="21.95" customHeight="1">
      <c r="A19" s="223"/>
      <c r="B19" s="181"/>
      <c r="C19" s="181"/>
      <c r="D19" s="181"/>
      <c r="E19" s="181"/>
      <c r="F19" s="181"/>
      <c r="G19" s="208"/>
      <c r="H19" s="198"/>
      <c r="I19" s="199"/>
      <c r="J19" s="199"/>
      <c r="K19" s="199"/>
      <c r="L19" s="199"/>
      <c r="M19" s="199"/>
      <c r="N19" s="199"/>
      <c r="O19" s="199"/>
      <c r="P19" s="199"/>
      <c r="Q19" s="199"/>
      <c r="R19" s="199"/>
      <c r="S19" s="199"/>
      <c r="T19" s="199"/>
      <c r="U19" s="199"/>
      <c r="V19" s="199"/>
      <c r="W19" s="200"/>
    </row>
    <row r="20" spans="1:23" ht="21.95" customHeight="1">
      <c r="A20" s="223"/>
      <c r="B20" s="181"/>
      <c r="C20" s="181"/>
      <c r="D20" s="181"/>
      <c r="E20" s="181"/>
      <c r="F20" s="181"/>
      <c r="G20" s="209"/>
      <c r="H20" s="164"/>
      <c r="I20" s="165"/>
      <c r="J20" s="165"/>
      <c r="K20" s="165"/>
      <c r="L20" s="165"/>
      <c r="M20" s="165"/>
      <c r="N20" s="165"/>
      <c r="O20" s="165"/>
      <c r="P20" s="165"/>
      <c r="Q20" s="165"/>
      <c r="R20" s="165"/>
      <c r="S20" s="165"/>
      <c r="T20" s="165"/>
      <c r="U20" s="165"/>
      <c r="V20" s="165"/>
      <c r="W20" s="166"/>
    </row>
    <row r="21" spans="1:23" ht="21.95" customHeight="1">
      <c r="A21" s="224"/>
      <c r="B21" s="108"/>
      <c r="C21" s="109" t="s">
        <v>25</v>
      </c>
      <c r="D21" s="110"/>
      <c r="E21" s="110"/>
      <c r="F21" s="111"/>
      <c r="G21" s="112">
        <f>G17</f>
        <v>175428000</v>
      </c>
      <c r="H21" s="113"/>
      <c r="I21" s="114"/>
      <c r="J21" s="114"/>
      <c r="K21" s="114"/>
      <c r="L21" s="114"/>
      <c r="M21" s="114"/>
      <c r="N21" s="114"/>
      <c r="O21" s="114"/>
      <c r="P21" s="114"/>
      <c r="Q21" s="114"/>
      <c r="R21" s="114"/>
      <c r="S21" s="114"/>
      <c r="T21" s="114"/>
      <c r="U21" s="114"/>
      <c r="V21" s="114"/>
      <c r="W21" s="115"/>
    </row>
    <row r="22" spans="1:23" ht="21.95" customHeight="1">
      <c r="A22" s="210" t="s">
        <v>88</v>
      </c>
      <c r="B22" s="213" t="s">
        <v>63</v>
      </c>
      <c r="C22" s="202">
        <v>81</v>
      </c>
      <c r="D22" s="180" t="s">
        <v>63</v>
      </c>
      <c r="E22" s="56">
        <v>811</v>
      </c>
      <c r="F22" s="17" t="s">
        <v>89</v>
      </c>
      <c r="G22" s="57"/>
      <c r="H22" s="168"/>
      <c r="I22" s="160"/>
      <c r="J22" s="160"/>
      <c r="K22" s="160"/>
      <c r="L22" s="160"/>
      <c r="M22" s="160"/>
      <c r="N22" s="160"/>
      <c r="O22" s="160"/>
      <c r="P22" s="160"/>
      <c r="Q22" s="160"/>
      <c r="R22" s="160"/>
      <c r="S22" s="160"/>
      <c r="T22" s="160"/>
      <c r="U22" s="160"/>
      <c r="V22" s="160"/>
      <c r="W22" s="161"/>
    </row>
    <row r="23" spans="1:23" ht="21.95" customHeight="1">
      <c r="A23" s="211"/>
      <c r="B23" s="214"/>
      <c r="C23" s="203"/>
      <c r="D23" s="181"/>
      <c r="E23" s="56">
        <v>812</v>
      </c>
      <c r="F23" s="17" t="s">
        <v>90</v>
      </c>
      <c r="G23" s="57"/>
      <c r="H23" s="205"/>
      <c r="I23" s="186"/>
      <c r="J23" s="186"/>
      <c r="K23" s="186"/>
      <c r="L23" s="186"/>
      <c r="M23" s="186"/>
      <c r="N23" s="186"/>
      <c r="O23" s="186"/>
      <c r="P23" s="186"/>
      <c r="Q23" s="186"/>
      <c r="R23" s="186"/>
      <c r="S23" s="186"/>
      <c r="T23" s="186"/>
      <c r="U23" s="186"/>
      <c r="V23" s="186"/>
      <c r="W23" s="206"/>
    </row>
    <row r="24" spans="1:23" ht="21.95" customHeight="1">
      <c r="A24" s="211"/>
      <c r="B24" s="214"/>
      <c r="C24" s="203"/>
      <c r="D24" s="181"/>
      <c r="E24" s="56">
        <v>813</v>
      </c>
      <c r="F24" s="17" t="s">
        <v>91</v>
      </c>
      <c r="G24" s="57"/>
      <c r="H24" s="164"/>
      <c r="I24" s="165"/>
      <c r="J24" s="165"/>
      <c r="K24" s="165"/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6"/>
    </row>
    <row r="25" spans="1:23" ht="21.95" customHeight="1">
      <c r="A25" s="211"/>
      <c r="B25" s="214"/>
      <c r="C25" s="203"/>
      <c r="D25" s="181"/>
      <c r="E25" s="56">
        <v>814</v>
      </c>
      <c r="F25" s="17" t="s">
        <v>79</v>
      </c>
      <c r="G25" s="57"/>
      <c r="H25" s="159"/>
      <c r="I25" s="160"/>
      <c r="J25" s="160"/>
      <c r="K25" s="160"/>
      <c r="L25" s="160"/>
      <c r="M25" s="160"/>
      <c r="N25" s="160"/>
      <c r="O25" s="160"/>
      <c r="P25" s="160"/>
      <c r="Q25" s="160"/>
      <c r="R25" s="160"/>
      <c r="S25" s="160"/>
      <c r="T25" s="160"/>
      <c r="U25" s="160"/>
      <c r="V25" s="160"/>
      <c r="W25" s="161"/>
    </row>
    <row r="26" spans="1:23" ht="21.95" customHeight="1">
      <c r="A26" s="211"/>
      <c r="B26" s="215"/>
      <c r="C26" s="204"/>
      <c r="D26" s="182"/>
      <c r="E26" s="56">
        <v>815</v>
      </c>
      <c r="F26" s="17" t="s">
        <v>102</v>
      </c>
      <c r="G26" s="57"/>
      <c r="H26" s="159"/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1"/>
    </row>
    <row r="27" spans="1:23" ht="21.95" customHeight="1">
      <c r="A27" s="212"/>
      <c r="B27" s="183" t="s">
        <v>25</v>
      </c>
      <c r="C27" s="184"/>
      <c r="D27" s="184"/>
      <c r="E27" s="184"/>
      <c r="F27" s="185"/>
      <c r="G27" s="116"/>
      <c r="H27" s="117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  <c r="U27" s="105"/>
      <c r="V27" s="105"/>
      <c r="W27" s="107"/>
    </row>
    <row r="28" spans="1:23" ht="21.95" customHeight="1">
      <c r="A28" s="172" t="s">
        <v>92</v>
      </c>
      <c r="B28" s="162" t="s">
        <v>64</v>
      </c>
      <c r="C28" s="5">
        <v>91</v>
      </c>
      <c r="D28" s="5" t="s">
        <v>64</v>
      </c>
      <c r="E28" s="5">
        <v>911</v>
      </c>
      <c r="F28" s="5" t="s">
        <v>65</v>
      </c>
      <c r="G28" s="15">
        <v>4312429</v>
      </c>
      <c r="H28" s="67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7"/>
    </row>
    <row r="29" spans="1:23" ht="21.95" customHeight="1">
      <c r="A29" s="173"/>
      <c r="B29" s="163"/>
      <c r="C29" s="174" t="s">
        <v>25</v>
      </c>
      <c r="D29" s="175"/>
      <c r="E29" s="175"/>
      <c r="F29" s="176"/>
      <c r="G29" s="103">
        <f>SUM(G28)</f>
        <v>4312429</v>
      </c>
      <c r="H29" s="104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  <c r="U29" s="105"/>
      <c r="V29" s="105"/>
      <c r="W29" s="107"/>
    </row>
    <row r="30" spans="1:23" ht="21.95" customHeight="1">
      <c r="A30" s="177">
        <v>10</v>
      </c>
      <c r="B30" s="162" t="s">
        <v>66</v>
      </c>
      <c r="C30" s="162">
        <v>101</v>
      </c>
      <c r="D30" s="162" t="s">
        <v>66</v>
      </c>
      <c r="E30" s="5">
        <v>1012</v>
      </c>
      <c r="F30" s="5" t="s">
        <v>67</v>
      </c>
      <c r="G30" s="15">
        <v>5000</v>
      </c>
      <c r="H30" s="67"/>
      <c r="I30" s="70"/>
      <c r="J30" s="70"/>
      <c r="K30" s="70"/>
      <c r="L30" s="167"/>
      <c r="M30" s="167"/>
      <c r="N30" s="160"/>
      <c r="O30" s="160"/>
      <c r="P30" s="160"/>
      <c r="Q30" s="74"/>
      <c r="R30" s="160"/>
      <c r="S30" s="160"/>
      <c r="T30" s="70"/>
      <c r="U30" s="70"/>
      <c r="V30" s="24"/>
      <c r="W30" s="77"/>
    </row>
    <row r="31" spans="1:23" ht="21.95" customHeight="1">
      <c r="A31" s="178"/>
      <c r="B31" s="179"/>
      <c r="C31" s="163"/>
      <c r="D31" s="163"/>
      <c r="E31" s="27">
        <v>1013</v>
      </c>
      <c r="F31" s="27" t="s">
        <v>93</v>
      </c>
      <c r="G31" s="49">
        <v>2160000</v>
      </c>
      <c r="H31" s="159" t="s">
        <v>136</v>
      </c>
      <c r="I31" s="160"/>
      <c r="J31" s="160"/>
      <c r="K31" s="160"/>
      <c r="L31" s="160"/>
      <c r="M31" s="160"/>
      <c r="N31" s="160"/>
      <c r="O31" s="160"/>
      <c r="P31" s="160"/>
      <c r="Q31" s="160"/>
      <c r="R31" s="160"/>
      <c r="S31" s="160"/>
      <c r="T31" s="160"/>
      <c r="U31" s="160"/>
      <c r="V31" s="160"/>
      <c r="W31" s="161"/>
    </row>
    <row r="32" spans="1:23" ht="21.95" customHeight="1">
      <c r="A32" s="173"/>
      <c r="B32" s="163"/>
      <c r="C32" s="174" t="s">
        <v>25</v>
      </c>
      <c r="D32" s="175"/>
      <c r="E32" s="175"/>
      <c r="F32" s="176"/>
      <c r="G32" s="103">
        <f>G31+G30</f>
        <v>2165000</v>
      </c>
      <c r="H32" s="104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6"/>
      <c r="W32" s="107"/>
    </row>
    <row r="33" spans="1:23" ht="21.95" customHeight="1" thickBot="1">
      <c r="A33" s="169" t="s">
        <v>68</v>
      </c>
      <c r="B33" s="170"/>
      <c r="C33" s="170"/>
      <c r="D33" s="170"/>
      <c r="E33" s="170"/>
      <c r="F33" s="171"/>
      <c r="G33" s="141">
        <f>SUM(G11,G21,G28,G32)</f>
        <v>238931829</v>
      </c>
      <c r="H33" s="142"/>
      <c r="I33" s="137"/>
      <c r="J33" s="137"/>
      <c r="K33" s="137"/>
      <c r="L33" s="137"/>
      <c r="M33" s="137"/>
      <c r="N33" s="137"/>
      <c r="O33" s="137"/>
      <c r="P33" s="137"/>
      <c r="Q33" s="137"/>
      <c r="R33" s="137"/>
      <c r="S33" s="137"/>
      <c r="T33" s="137"/>
      <c r="U33" s="137"/>
      <c r="V33" s="137"/>
      <c r="W33" s="140"/>
    </row>
  </sheetData>
  <mergeCells count="69">
    <mergeCell ref="F8:F10"/>
    <mergeCell ref="C11:F11"/>
    <mergeCell ref="A3:F3"/>
    <mergeCell ref="H6:W7"/>
    <mergeCell ref="H8:W10"/>
    <mergeCell ref="F5:F7"/>
    <mergeCell ref="A1:W1"/>
    <mergeCell ref="A2:B2"/>
    <mergeCell ref="C2:D2"/>
    <mergeCell ref="F2:W2"/>
    <mergeCell ref="A5:A11"/>
    <mergeCell ref="G3:G4"/>
    <mergeCell ref="H3:W4"/>
    <mergeCell ref="A4:B4"/>
    <mergeCell ref="B5:B11"/>
    <mergeCell ref="B17:B20"/>
    <mergeCell ref="B12:B13"/>
    <mergeCell ref="D14:D15"/>
    <mergeCell ref="G5:G7"/>
    <mergeCell ref="C4:D4"/>
    <mergeCell ref="E4:F4"/>
    <mergeCell ref="C5:C10"/>
    <mergeCell ref="E5:E7"/>
    <mergeCell ref="D5:D10"/>
    <mergeCell ref="E8:E10"/>
    <mergeCell ref="A22:A27"/>
    <mergeCell ref="B22:B26"/>
    <mergeCell ref="A14:A16"/>
    <mergeCell ref="B14:B16"/>
    <mergeCell ref="H5:W5"/>
    <mergeCell ref="G8:G10"/>
    <mergeCell ref="A12:A13"/>
    <mergeCell ref="A17:A21"/>
    <mergeCell ref="D17:D20"/>
    <mergeCell ref="E17:E20"/>
    <mergeCell ref="H17:W20"/>
    <mergeCell ref="O15:P15"/>
    <mergeCell ref="C22:C26"/>
    <mergeCell ref="H23:W23"/>
    <mergeCell ref="O14:P14"/>
    <mergeCell ref="F17:F20"/>
    <mergeCell ref="G17:G20"/>
    <mergeCell ref="C17:C20"/>
    <mergeCell ref="L12:O12"/>
    <mergeCell ref="I15:L15"/>
    <mergeCell ref="C13:F13"/>
    <mergeCell ref="C14:C15"/>
    <mergeCell ref="C16:F16"/>
    <mergeCell ref="I14:L14"/>
    <mergeCell ref="H12:K12"/>
    <mergeCell ref="H22:W22"/>
    <mergeCell ref="A33:F33"/>
    <mergeCell ref="A28:A29"/>
    <mergeCell ref="B28:B29"/>
    <mergeCell ref="C29:F29"/>
    <mergeCell ref="A30:A32"/>
    <mergeCell ref="B30:B32"/>
    <mergeCell ref="C30:C31"/>
    <mergeCell ref="C32:F32"/>
    <mergeCell ref="H31:W31"/>
    <mergeCell ref="H25:W25"/>
    <mergeCell ref="D30:D31"/>
    <mergeCell ref="H24:W24"/>
    <mergeCell ref="H26:W26"/>
    <mergeCell ref="R30:S30"/>
    <mergeCell ref="L30:M30"/>
    <mergeCell ref="N30:P30"/>
    <mergeCell ref="D22:D26"/>
    <mergeCell ref="B27:F27"/>
  </mergeCells>
  <phoneticPr fontId="2" type="noConversion"/>
  <printOptions horizontalCentered="1"/>
  <pageMargins left="7.874015748031496E-2" right="7.874015748031496E-2" top="0.6692913385826772" bottom="0.15748031496062992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X77"/>
  <sheetViews>
    <sheetView view="pageBreakPreview" zoomScale="145" zoomScaleNormal="100" zoomScaleSheetLayoutView="145" workbookViewId="0">
      <selection activeCell="Z14" sqref="Z14"/>
    </sheetView>
  </sheetViews>
  <sheetFormatPr defaultRowHeight="16.5"/>
  <cols>
    <col min="1" max="1" width="2.875" style="11" customWidth="1"/>
    <col min="2" max="2" width="7.375" style="11" customWidth="1"/>
    <col min="3" max="3" width="2.875" style="11" customWidth="1"/>
    <col min="4" max="4" width="8.25" style="12" customWidth="1"/>
    <col min="5" max="5" width="4" style="12" customWidth="1"/>
    <col min="6" max="6" width="9.25" style="12" customWidth="1"/>
    <col min="7" max="7" width="12" style="48" customWidth="1"/>
    <col min="8" max="8" width="5.875" style="29" customWidth="1"/>
    <col min="9" max="9" width="3.625" style="30" customWidth="1"/>
    <col min="10" max="10" width="2.625" style="30" customWidth="1"/>
    <col min="11" max="11" width="1.625" style="30" customWidth="1"/>
    <col min="12" max="12" width="1.875" style="30" customWidth="1"/>
    <col min="13" max="13" width="2.25" style="30" customWidth="1"/>
    <col min="14" max="14" width="1.875" style="30" customWidth="1"/>
    <col min="15" max="15" width="2.5" style="30" customWidth="1"/>
    <col min="16" max="16" width="2.875" style="30" customWidth="1"/>
    <col min="17" max="17" width="3.25" style="30" customWidth="1"/>
    <col min="18" max="19" width="2.625" style="30" customWidth="1"/>
    <col min="20" max="20" width="2.375" style="30" customWidth="1"/>
    <col min="21" max="21" width="3.375" style="30" customWidth="1"/>
    <col min="22" max="22" width="2.25" style="30" customWidth="1"/>
    <col min="23" max="23" width="9.5" style="31" customWidth="1"/>
    <col min="24" max="24" width="11.875" style="13" customWidth="1"/>
    <col min="25" max="16384" width="9" style="13"/>
  </cols>
  <sheetData>
    <row r="1" spans="1:23" ht="45" customHeight="1">
      <c r="A1" s="230" t="s">
        <v>153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</row>
    <row r="2" spans="1:23" ht="21" customHeight="1" thickBot="1">
      <c r="A2" s="277" t="s">
        <v>97</v>
      </c>
      <c r="B2" s="277"/>
      <c r="C2" s="2"/>
      <c r="D2" s="2"/>
      <c r="E2" s="2"/>
      <c r="F2" s="232" t="s">
        <v>81</v>
      </c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</row>
    <row r="3" spans="1:23" ht="22.5" customHeight="1">
      <c r="A3" s="249" t="s">
        <v>2</v>
      </c>
      <c r="B3" s="250"/>
      <c r="C3" s="250"/>
      <c r="D3" s="250"/>
      <c r="E3" s="250"/>
      <c r="F3" s="251"/>
      <c r="G3" s="235" t="s">
        <v>110</v>
      </c>
      <c r="H3" s="252" t="s">
        <v>111</v>
      </c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9"/>
    </row>
    <row r="4" spans="1:23" ht="22.5" customHeight="1" thickBot="1">
      <c r="A4" s="243" t="s">
        <v>3</v>
      </c>
      <c r="B4" s="228"/>
      <c r="C4" s="227" t="s">
        <v>4</v>
      </c>
      <c r="D4" s="228"/>
      <c r="E4" s="227" t="s">
        <v>5</v>
      </c>
      <c r="F4" s="228"/>
      <c r="G4" s="236"/>
      <c r="H4" s="253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2"/>
    </row>
    <row r="5" spans="1:23" ht="2.25" hidden="1" customHeight="1" thickTop="1">
      <c r="A5" s="274" t="s">
        <v>82</v>
      </c>
      <c r="B5" s="276" t="s">
        <v>7</v>
      </c>
      <c r="C5" s="276">
        <v>11</v>
      </c>
      <c r="D5" s="278" t="s">
        <v>8</v>
      </c>
      <c r="E5" s="276">
        <v>111</v>
      </c>
      <c r="F5" s="276" t="s">
        <v>9</v>
      </c>
      <c r="G5" s="306">
        <v>102960000</v>
      </c>
      <c r="H5" s="284" t="s">
        <v>118</v>
      </c>
      <c r="I5" s="285"/>
      <c r="J5" s="309">
        <v>1600000</v>
      </c>
      <c r="K5" s="309"/>
      <c r="L5" s="309"/>
      <c r="M5" s="309"/>
      <c r="N5" s="32" t="s">
        <v>112</v>
      </c>
      <c r="O5" s="32">
        <v>1</v>
      </c>
      <c r="P5" s="32" t="s">
        <v>109</v>
      </c>
      <c r="Q5" s="32" t="s">
        <v>112</v>
      </c>
      <c r="R5" s="33">
        <v>12</v>
      </c>
      <c r="S5" s="309" t="s">
        <v>113</v>
      </c>
      <c r="T5" s="309"/>
      <c r="U5" s="34" t="s">
        <v>107</v>
      </c>
      <c r="V5" s="304">
        <f>J5*O5*R5</f>
        <v>19200000</v>
      </c>
      <c r="W5" s="305"/>
    </row>
    <row r="6" spans="1:23" ht="19.5" hidden="1" customHeight="1">
      <c r="A6" s="216"/>
      <c r="B6" s="179"/>
      <c r="C6" s="179"/>
      <c r="D6" s="270"/>
      <c r="E6" s="179"/>
      <c r="F6" s="179"/>
      <c r="G6" s="302"/>
      <c r="H6" s="72"/>
      <c r="I6" s="73"/>
      <c r="J6" s="66"/>
      <c r="K6" s="66"/>
      <c r="L6" s="66"/>
      <c r="M6" s="66"/>
      <c r="N6" s="73"/>
      <c r="O6" s="73"/>
      <c r="P6" s="73"/>
      <c r="Q6" s="73"/>
      <c r="R6" s="25"/>
      <c r="S6" s="66"/>
      <c r="T6" s="66"/>
      <c r="U6" s="22"/>
      <c r="V6" s="79"/>
      <c r="W6" s="80"/>
    </row>
    <row r="7" spans="1:23" ht="20.25" customHeight="1" thickTop="1">
      <c r="A7" s="216"/>
      <c r="B7" s="179"/>
      <c r="C7" s="179"/>
      <c r="D7" s="270"/>
      <c r="E7" s="179"/>
      <c r="F7" s="179"/>
      <c r="G7" s="302"/>
      <c r="H7" s="217" t="s">
        <v>185</v>
      </c>
      <c r="I7" s="218"/>
      <c r="J7" s="218"/>
      <c r="K7" s="218"/>
      <c r="L7" s="218"/>
      <c r="M7" s="218"/>
      <c r="N7" s="218"/>
      <c r="O7" s="218"/>
      <c r="P7" s="218"/>
      <c r="Q7" s="218"/>
      <c r="R7" s="218"/>
      <c r="S7" s="218"/>
      <c r="T7" s="218"/>
      <c r="U7" s="218"/>
      <c r="V7" s="218"/>
      <c r="W7" s="219"/>
    </row>
    <row r="8" spans="1:23" ht="20.25" customHeight="1">
      <c r="A8" s="216"/>
      <c r="B8" s="179"/>
      <c r="C8" s="179"/>
      <c r="D8" s="270"/>
      <c r="E8" s="179"/>
      <c r="F8" s="179"/>
      <c r="G8" s="302"/>
      <c r="H8" s="217"/>
      <c r="I8" s="218"/>
      <c r="J8" s="218"/>
      <c r="K8" s="218"/>
      <c r="L8" s="218"/>
      <c r="M8" s="218"/>
      <c r="N8" s="218"/>
      <c r="O8" s="218"/>
      <c r="P8" s="218"/>
      <c r="Q8" s="218"/>
      <c r="R8" s="218"/>
      <c r="S8" s="218"/>
      <c r="T8" s="218"/>
      <c r="U8" s="218"/>
      <c r="V8" s="218"/>
      <c r="W8" s="219"/>
    </row>
    <row r="9" spans="1:23" ht="20.25" customHeight="1">
      <c r="A9" s="216"/>
      <c r="B9" s="179"/>
      <c r="C9" s="179"/>
      <c r="D9" s="270"/>
      <c r="E9" s="179"/>
      <c r="F9" s="179"/>
      <c r="G9" s="302"/>
      <c r="H9" s="217"/>
      <c r="I9" s="218"/>
      <c r="J9" s="218"/>
      <c r="K9" s="218"/>
      <c r="L9" s="218"/>
      <c r="M9" s="218"/>
      <c r="N9" s="218"/>
      <c r="O9" s="218"/>
      <c r="P9" s="218"/>
      <c r="Q9" s="218"/>
      <c r="R9" s="218"/>
      <c r="S9" s="218"/>
      <c r="T9" s="218"/>
      <c r="U9" s="218"/>
      <c r="V9" s="218"/>
      <c r="W9" s="219"/>
    </row>
    <row r="10" spans="1:23" ht="20.25" customHeight="1">
      <c r="A10" s="216"/>
      <c r="B10" s="179"/>
      <c r="C10" s="179"/>
      <c r="D10" s="270"/>
      <c r="E10" s="179"/>
      <c r="F10" s="179"/>
      <c r="G10" s="302"/>
      <c r="H10" s="217"/>
      <c r="I10" s="218"/>
      <c r="J10" s="218"/>
      <c r="K10" s="218"/>
      <c r="L10" s="218"/>
      <c r="M10" s="218"/>
      <c r="N10" s="218"/>
      <c r="O10" s="218"/>
      <c r="P10" s="218"/>
      <c r="Q10" s="218"/>
      <c r="R10" s="218"/>
      <c r="S10" s="218"/>
      <c r="T10" s="218"/>
      <c r="U10" s="218"/>
      <c r="V10" s="218"/>
      <c r="W10" s="219"/>
    </row>
    <row r="11" spans="1:23" ht="20.25" customHeight="1">
      <c r="A11" s="216"/>
      <c r="B11" s="179"/>
      <c r="C11" s="179"/>
      <c r="D11" s="270"/>
      <c r="E11" s="163"/>
      <c r="F11" s="163"/>
      <c r="G11" s="255"/>
      <c r="H11" s="307"/>
      <c r="I11" s="201"/>
      <c r="J11" s="201"/>
      <c r="K11" s="201"/>
      <c r="L11" s="201"/>
      <c r="M11" s="201"/>
      <c r="N11" s="201"/>
      <c r="O11" s="201"/>
      <c r="P11" s="201"/>
      <c r="Q11" s="201"/>
      <c r="R11" s="201"/>
      <c r="S11" s="201"/>
      <c r="T11" s="201"/>
      <c r="U11" s="201"/>
      <c r="V11" s="201"/>
      <c r="W11" s="308"/>
    </row>
    <row r="12" spans="1:23" ht="23.45" customHeight="1">
      <c r="A12" s="216"/>
      <c r="B12" s="179"/>
      <c r="C12" s="179"/>
      <c r="D12" s="270"/>
      <c r="E12" s="55">
        <v>112</v>
      </c>
      <c r="F12" s="55" t="s">
        <v>131</v>
      </c>
      <c r="G12" s="59"/>
      <c r="H12" s="2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6"/>
      <c r="T12" s="186"/>
      <c r="U12" s="186"/>
      <c r="V12" s="186"/>
      <c r="W12" s="206"/>
    </row>
    <row r="13" spans="1:23" ht="23.45" customHeight="1">
      <c r="A13" s="216"/>
      <c r="B13" s="179"/>
      <c r="C13" s="179"/>
      <c r="D13" s="270"/>
      <c r="E13" s="55">
        <v>113</v>
      </c>
      <c r="F13" s="55" t="s">
        <v>10</v>
      </c>
      <c r="G13" s="59"/>
      <c r="H13" s="286"/>
      <c r="I13" s="186"/>
      <c r="J13" s="186"/>
      <c r="K13" s="186"/>
      <c r="L13" s="186"/>
      <c r="M13" s="186"/>
      <c r="N13" s="70"/>
      <c r="O13" s="70"/>
      <c r="P13" s="70"/>
      <c r="Q13" s="70"/>
      <c r="R13" s="70"/>
      <c r="S13" s="186"/>
      <c r="T13" s="186"/>
      <c r="U13" s="70"/>
      <c r="V13" s="186">
        <v>0</v>
      </c>
      <c r="W13" s="206"/>
    </row>
    <row r="14" spans="1:23" ht="54.75" customHeight="1">
      <c r="A14" s="216"/>
      <c r="B14" s="179"/>
      <c r="C14" s="179"/>
      <c r="D14" s="270"/>
      <c r="E14" s="52">
        <v>115</v>
      </c>
      <c r="F14" s="68" t="s">
        <v>130</v>
      </c>
      <c r="G14" s="87">
        <v>8400000</v>
      </c>
      <c r="H14" s="205" t="s">
        <v>186</v>
      </c>
      <c r="I14" s="186"/>
      <c r="J14" s="186"/>
      <c r="K14" s="186"/>
      <c r="L14" s="186"/>
      <c r="M14" s="186"/>
      <c r="N14" s="186"/>
      <c r="O14" s="186"/>
      <c r="P14" s="186"/>
      <c r="Q14" s="186"/>
      <c r="R14" s="186"/>
      <c r="S14" s="186"/>
      <c r="T14" s="186"/>
      <c r="U14" s="186"/>
      <c r="V14" s="186"/>
      <c r="W14" s="206"/>
    </row>
    <row r="15" spans="1:23" ht="20.25" customHeight="1">
      <c r="A15" s="216"/>
      <c r="B15" s="179"/>
      <c r="C15" s="179"/>
      <c r="D15" s="270"/>
      <c r="E15" s="265">
        <v>116</v>
      </c>
      <c r="F15" s="213" t="s">
        <v>11</v>
      </c>
      <c r="G15" s="254">
        <v>9593707</v>
      </c>
      <c r="H15" s="256" t="s">
        <v>174</v>
      </c>
      <c r="I15" s="257"/>
      <c r="J15" s="257"/>
      <c r="K15" s="257"/>
      <c r="L15" s="257"/>
      <c r="M15" s="257"/>
      <c r="N15" s="257"/>
      <c r="O15" s="257"/>
      <c r="P15" s="257"/>
      <c r="Q15" s="257"/>
      <c r="R15" s="257"/>
      <c r="S15" s="257"/>
      <c r="T15" s="257"/>
      <c r="U15" s="257"/>
      <c r="V15" s="257"/>
      <c r="W15" s="258"/>
    </row>
    <row r="16" spans="1:23" ht="20.25" customHeight="1">
      <c r="A16" s="216"/>
      <c r="B16" s="179"/>
      <c r="C16" s="179"/>
      <c r="D16" s="270"/>
      <c r="E16" s="266"/>
      <c r="F16" s="179"/>
      <c r="G16" s="302"/>
      <c r="H16" s="259"/>
      <c r="I16" s="260"/>
      <c r="J16" s="260"/>
      <c r="K16" s="260"/>
      <c r="L16" s="260"/>
      <c r="M16" s="260"/>
      <c r="N16" s="260"/>
      <c r="O16" s="260"/>
      <c r="P16" s="260"/>
      <c r="Q16" s="260"/>
      <c r="R16" s="260"/>
      <c r="S16" s="260"/>
      <c r="T16" s="260"/>
      <c r="U16" s="260"/>
      <c r="V16" s="260"/>
      <c r="W16" s="261"/>
    </row>
    <row r="17" spans="1:24" ht="20.25" customHeight="1">
      <c r="A17" s="216"/>
      <c r="B17" s="179"/>
      <c r="C17" s="179"/>
      <c r="D17" s="270"/>
      <c r="E17" s="266"/>
      <c r="F17" s="179"/>
      <c r="G17" s="302"/>
      <c r="H17" s="259"/>
      <c r="I17" s="260"/>
      <c r="J17" s="260"/>
      <c r="K17" s="260"/>
      <c r="L17" s="260"/>
      <c r="M17" s="260"/>
      <c r="N17" s="260"/>
      <c r="O17" s="260"/>
      <c r="P17" s="260"/>
      <c r="Q17" s="260"/>
      <c r="R17" s="260"/>
      <c r="S17" s="260"/>
      <c r="T17" s="260"/>
      <c r="U17" s="260"/>
      <c r="V17" s="260"/>
      <c r="W17" s="261"/>
      <c r="X17" s="89"/>
    </row>
    <row r="18" spans="1:24" ht="20.25" customHeight="1">
      <c r="A18" s="216"/>
      <c r="B18" s="179"/>
      <c r="C18" s="179"/>
      <c r="D18" s="270"/>
      <c r="E18" s="266"/>
      <c r="F18" s="179"/>
      <c r="G18" s="302"/>
      <c r="H18" s="259"/>
      <c r="I18" s="260"/>
      <c r="J18" s="260"/>
      <c r="K18" s="260"/>
      <c r="L18" s="260"/>
      <c r="M18" s="260"/>
      <c r="N18" s="260"/>
      <c r="O18" s="260"/>
      <c r="P18" s="260"/>
      <c r="Q18" s="260"/>
      <c r="R18" s="260"/>
      <c r="S18" s="260"/>
      <c r="T18" s="260"/>
      <c r="U18" s="260"/>
      <c r="V18" s="260"/>
      <c r="W18" s="261"/>
      <c r="X18" s="89"/>
    </row>
    <row r="19" spans="1:24" ht="20.25" customHeight="1">
      <c r="A19" s="216"/>
      <c r="B19" s="179"/>
      <c r="C19" s="179"/>
      <c r="D19" s="270"/>
      <c r="E19" s="267"/>
      <c r="F19" s="295"/>
      <c r="G19" s="303"/>
      <c r="H19" s="262"/>
      <c r="I19" s="263"/>
      <c r="J19" s="263"/>
      <c r="K19" s="263"/>
      <c r="L19" s="263"/>
      <c r="M19" s="263"/>
      <c r="N19" s="263"/>
      <c r="O19" s="263"/>
      <c r="P19" s="263"/>
      <c r="Q19" s="263"/>
      <c r="R19" s="263"/>
      <c r="S19" s="263"/>
      <c r="T19" s="263"/>
      <c r="U19" s="263"/>
      <c r="V19" s="263"/>
      <c r="W19" s="264"/>
      <c r="X19" s="89"/>
    </row>
    <row r="20" spans="1:24" ht="23.45" customHeight="1">
      <c r="A20" s="216"/>
      <c r="B20" s="179"/>
      <c r="C20" s="179"/>
      <c r="D20" s="270"/>
      <c r="E20" s="180">
        <v>117</v>
      </c>
      <c r="F20" s="265" t="s">
        <v>98</v>
      </c>
      <c r="G20" s="254">
        <v>5410000</v>
      </c>
      <c r="H20" s="256" t="s">
        <v>183</v>
      </c>
      <c r="I20" s="257"/>
      <c r="J20" s="257"/>
      <c r="K20" s="257"/>
      <c r="L20" s="257"/>
      <c r="M20" s="257"/>
      <c r="N20" s="257"/>
      <c r="O20" s="257"/>
      <c r="P20" s="257"/>
      <c r="Q20" s="257"/>
      <c r="R20" s="257"/>
      <c r="S20" s="257"/>
      <c r="T20" s="257"/>
      <c r="U20" s="257"/>
      <c r="V20" s="257"/>
      <c r="W20" s="258"/>
    </row>
    <row r="21" spans="1:24" ht="168.75" customHeight="1">
      <c r="A21" s="216"/>
      <c r="B21" s="179"/>
      <c r="C21" s="179"/>
      <c r="D21" s="270"/>
      <c r="E21" s="182"/>
      <c r="F21" s="267"/>
      <c r="G21" s="255"/>
      <c r="H21" s="262"/>
      <c r="I21" s="263"/>
      <c r="J21" s="263"/>
      <c r="K21" s="263"/>
      <c r="L21" s="263"/>
      <c r="M21" s="263"/>
      <c r="N21" s="263"/>
      <c r="O21" s="263"/>
      <c r="P21" s="263"/>
      <c r="Q21" s="263"/>
      <c r="R21" s="263"/>
      <c r="S21" s="263"/>
      <c r="T21" s="263"/>
      <c r="U21" s="263"/>
      <c r="V21" s="263"/>
      <c r="W21" s="264"/>
    </row>
    <row r="22" spans="1:24" ht="23.45" customHeight="1">
      <c r="A22" s="216"/>
      <c r="B22" s="179"/>
      <c r="C22" s="163"/>
      <c r="D22" s="192"/>
      <c r="E22" s="287" t="s">
        <v>13</v>
      </c>
      <c r="F22" s="288"/>
      <c r="G22" s="118">
        <f>SUM(G5:G21)</f>
        <v>126363707</v>
      </c>
      <c r="H22" s="282"/>
      <c r="I22" s="283"/>
      <c r="J22" s="119"/>
      <c r="K22" s="119"/>
      <c r="L22" s="119"/>
      <c r="M22" s="119"/>
      <c r="N22" s="119"/>
      <c r="O22" s="119"/>
      <c r="P22" s="119"/>
      <c r="Q22" s="119"/>
      <c r="R22" s="119"/>
      <c r="S22" s="119"/>
      <c r="T22" s="119"/>
      <c r="U22" s="119"/>
      <c r="V22" s="120"/>
      <c r="W22" s="121"/>
    </row>
    <row r="23" spans="1:24" ht="23.45" customHeight="1">
      <c r="A23" s="216"/>
      <c r="B23" s="179"/>
      <c r="C23" s="162">
        <v>12</v>
      </c>
      <c r="D23" s="191" t="s">
        <v>14</v>
      </c>
      <c r="E23" s="292">
        <v>121</v>
      </c>
      <c r="F23" s="289" t="s">
        <v>15</v>
      </c>
      <c r="G23" s="271">
        <v>1000000</v>
      </c>
      <c r="H23" s="256" t="s">
        <v>138</v>
      </c>
      <c r="I23" s="257"/>
      <c r="J23" s="257"/>
      <c r="K23" s="257"/>
      <c r="L23" s="257"/>
      <c r="M23" s="257"/>
      <c r="N23" s="257"/>
      <c r="O23" s="257"/>
      <c r="P23" s="257"/>
      <c r="Q23" s="257"/>
      <c r="R23" s="257"/>
      <c r="S23" s="257"/>
      <c r="T23" s="257"/>
      <c r="U23" s="257"/>
      <c r="V23" s="257"/>
      <c r="W23" s="258"/>
    </row>
    <row r="24" spans="1:24" ht="23.45" customHeight="1">
      <c r="A24" s="216"/>
      <c r="B24" s="179"/>
      <c r="C24" s="179"/>
      <c r="D24" s="270"/>
      <c r="E24" s="293"/>
      <c r="F24" s="290"/>
      <c r="G24" s="272"/>
      <c r="H24" s="259"/>
      <c r="I24" s="260"/>
      <c r="J24" s="260"/>
      <c r="K24" s="260"/>
      <c r="L24" s="260"/>
      <c r="M24" s="260"/>
      <c r="N24" s="260"/>
      <c r="O24" s="260"/>
      <c r="P24" s="260"/>
      <c r="Q24" s="260"/>
      <c r="R24" s="260"/>
      <c r="S24" s="260"/>
      <c r="T24" s="260"/>
      <c r="U24" s="260"/>
      <c r="V24" s="260"/>
      <c r="W24" s="261"/>
    </row>
    <row r="25" spans="1:24" ht="23.45" customHeight="1">
      <c r="A25" s="216"/>
      <c r="B25" s="179"/>
      <c r="C25" s="179"/>
      <c r="D25" s="270"/>
      <c r="E25" s="294"/>
      <c r="F25" s="291"/>
      <c r="G25" s="273"/>
      <c r="H25" s="314"/>
      <c r="I25" s="315"/>
      <c r="J25" s="315"/>
      <c r="K25" s="315"/>
      <c r="L25" s="315"/>
      <c r="M25" s="315"/>
      <c r="N25" s="315"/>
      <c r="O25" s="315"/>
      <c r="P25" s="315"/>
      <c r="Q25" s="315"/>
      <c r="R25" s="315"/>
      <c r="S25" s="315"/>
      <c r="T25" s="315"/>
      <c r="U25" s="315"/>
      <c r="V25" s="315"/>
      <c r="W25" s="316"/>
    </row>
    <row r="26" spans="1:24" ht="23.45" customHeight="1">
      <c r="A26" s="216"/>
      <c r="B26" s="179"/>
      <c r="C26" s="179"/>
      <c r="D26" s="270"/>
      <c r="E26" s="54">
        <v>122</v>
      </c>
      <c r="F26" s="53" t="s">
        <v>16</v>
      </c>
      <c r="G26" s="60">
        <v>0</v>
      </c>
      <c r="H26" s="317"/>
      <c r="I26" s="318"/>
      <c r="J26" s="318"/>
      <c r="K26" s="318"/>
      <c r="L26" s="318"/>
      <c r="M26" s="318"/>
      <c r="N26" s="318"/>
      <c r="O26" s="318"/>
      <c r="P26" s="318"/>
      <c r="Q26" s="318"/>
      <c r="R26" s="318"/>
      <c r="S26" s="318"/>
      <c r="T26" s="318"/>
      <c r="U26" s="318"/>
      <c r="V26" s="318"/>
      <c r="W26" s="319"/>
    </row>
    <row r="27" spans="1:24" ht="23.45" customHeight="1">
      <c r="A27" s="216"/>
      <c r="B27" s="179"/>
      <c r="C27" s="179"/>
      <c r="D27" s="270"/>
      <c r="E27" s="296">
        <v>123</v>
      </c>
      <c r="F27" s="289" t="s">
        <v>17</v>
      </c>
      <c r="G27" s="268">
        <v>1000000</v>
      </c>
      <c r="H27" s="320" t="s">
        <v>175</v>
      </c>
      <c r="I27" s="257"/>
      <c r="J27" s="257"/>
      <c r="K27" s="257"/>
      <c r="L27" s="257"/>
      <c r="M27" s="257"/>
      <c r="N27" s="257"/>
      <c r="O27" s="257"/>
      <c r="P27" s="257"/>
      <c r="Q27" s="257"/>
      <c r="R27" s="257"/>
      <c r="S27" s="257"/>
      <c r="T27" s="257"/>
      <c r="U27" s="257"/>
      <c r="V27" s="257"/>
      <c r="W27" s="258"/>
    </row>
    <row r="28" spans="1:24" ht="23.45" customHeight="1">
      <c r="A28" s="216"/>
      <c r="B28" s="179"/>
      <c r="C28" s="179"/>
      <c r="D28" s="270"/>
      <c r="E28" s="297"/>
      <c r="F28" s="291"/>
      <c r="G28" s="269"/>
      <c r="H28" s="321"/>
      <c r="I28" s="263"/>
      <c r="J28" s="263"/>
      <c r="K28" s="263"/>
      <c r="L28" s="263"/>
      <c r="M28" s="263"/>
      <c r="N28" s="263"/>
      <c r="O28" s="263"/>
      <c r="P28" s="263"/>
      <c r="Q28" s="263"/>
      <c r="R28" s="263"/>
      <c r="S28" s="263"/>
      <c r="T28" s="263"/>
      <c r="U28" s="263"/>
      <c r="V28" s="263"/>
      <c r="W28" s="264"/>
    </row>
    <row r="29" spans="1:24" ht="23.45" customHeight="1">
      <c r="A29" s="216"/>
      <c r="B29" s="179"/>
      <c r="C29" s="163"/>
      <c r="D29" s="192"/>
      <c r="E29" s="300" t="s">
        <v>13</v>
      </c>
      <c r="F29" s="301"/>
      <c r="G29" s="61">
        <f>SUM(G23:G27)</f>
        <v>2000000</v>
      </c>
      <c r="H29" s="298"/>
      <c r="I29" s="279"/>
      <c r="J29" s="279"/>
      <c r="K29" s="279"/>
      <c r="L29" s="279"/>
      <c r="M29" s="279"/>
      <c r="N29" s="279"/>
      <c r="O29" s="279"/>
      <c r="P29" s="279"/>
      <c r="Q29" s="36"/>
      <c r="R29" s="36"/>
      <c r="S29" s="36"/>
      <c r="T29" s="36"/>
      <c r="U29" s="36"/>
      <c r="V29" s="97"/>
      <c r="W29" s="37"/>
    </row>
    <row r="30" spans="1:24" ht="23.45" customHeight="1">
      <c r="A30" s="216"/>
      <c r="B30" s="179"/>
      <c r="C30" s="328">
        <v>13</v>
      </c>
      <c r="D30" s="162" t="s">
        <v>18</v>
      </c>
      <c r="E30" s="54">
        <v>131</v>
      </c>
      <c r="F30" s="54" t="s">
        <v>19</v>
      </c>
      <c r="G30" s="59">
        <v>600000</v>
      </c>
      <c r="H30" s="298" t="s">
        <v>139</v>
      </c>
      <c r="I30" s="279"/>
      <c r="J30" s="279"/>
      <c r="K30" s="279"/>
      <c r="L30" s="279"/>
      <c r="M30" s="279"/>
      <c r="N30" s="279"/>
      <c r="O30" s="279"/>
      <c r="P30" s="279"/>
      <c r="Q30" s="279"/>
      <c r="R30" s="279"/>
      <c r="S30" s="279"/>
      <c r="T30" s="279"/>
      <c r="U30" s="279"/>
      <c r="V30" s="279"/>
      <c r="W30" s="299"/>
    </row>
    <row r="31" spans="1:24" ht="23.45" customHeight="1">
      <c r="A31" s="216"/>
      <c r="B31" s="179"/>
      <c r="C31" s="329"/>
      <c r="D31" s="179"/>
      <c r="E31" s="63">
        <v>132</v>
      </c>
      <c r="F31" s="63" t="s">
        <v>20</v>
      </c>
      <c r="G31" s="64">
        <v>5593418</v>
      </c>
      <c r="H31" s="310" t="s">
        <v>140</v>
      </c>
      <c r="I31" s="311"/>
      <c r="J31" s="311"/>
      <c r="K31" s="311"/>
      <c r="L31" s="311"/>
      <c r="M31" s="311"/>
      <c r="N31" s="311"/>
      <c r="O31" s="311"/>
      <c r="P31" s="311"/>
      <c r="Q31" s="311"/>
      <c r="R31" s="311"/>
      <c r="S31" s="311"/>
      <c r="T31" s="311"/>
      <c r="U31" s="311"/>
      <c r="V31" s="311"/>
      <c r="W31" s="312"/>
    </row>
    <row r="32" spans="1:24" ht="22.5" customHeight="1">
      <c r="A32" s="216"/>
      <c r="B32" s="179"/>
      <c r="C32" s="329"/>
      <c r="D32" s="179"/>
      <c r="E32" s="55">
        <v>133</v>
      </c>
      <c r="F32" s="55" t="s">
        <v>21</v>
      </c>
      <c r="G32" s="59">
        <v>1200000</v>
      </c>
      <c r="H32" s="298" t="s">
        <v>141</v>
      </c>
      <c r="I32" s="279"/>
      <c r="J32" s="279"/>
      <c r="K32" s="279"/>
      <c r="L32" s="279"/>
      <c r="M32" s="279"/>
      <c r="N32" s="279"/>
      <c r="O32" s="279"/>
      <c r="P32" s="279"/>
      <c r="Q32" s="279"/>
      <c r="R32" s="279"/>
      <c r="S32" s="279"/>
      <c r="T32" s="279"/>
      <c r="U32" s="279"/>
      <c r="V32" s="279"/>
      <c r="W32" s="299"/>
    </row>
    <row r="33" spans="1:23" ht="126" customHeight="1">
      <c r="A33" s="216"/>
      <c r="B33" s="179"/>
      <c r="C33" s="329"/>
      <c r="D33" s="179"/>
      <c r="E33" s="55">
        <v>134</v>
      </c>
      <c r="F33" s="55" t="s">
        <v>22</v>
      </c>
      <c r="G33" s="62">
        <v>4570000</v>
      </c>
      <c r="H33" s="313" t="s">
        <v>142</v>
      </c>
      <c r="I33" s="279"/>
      <c r="J33" s="279"/>
      <c r="K33" s="279"/>
      <c r="L33" s="279"/>
      <c r="M33" s="279"/>
      <c r="N33" s="279"/>
      <c r="O33" s="279"/>
      <c r="P33" s="279"/>
      <c r="Q33" s="279"/>
      <c r="R33" s="279"/>
      <c r="S33" s="279"/>
      <c r="T33" s="279"/>
      <c r="U33" s="279"/>
      <c r="V33" s="279"/>
      <c r="W33" s="299"/>
    </row>
    <row r="34" spans="1:23" ht="23.45" customHeight="1">
      <c r="A34" s="216"/>
      <c r="B34" s="179"/>
      <c r="C34" s="329"/>
      <c r="D34" s="179"/>
      <c r="E34" s="55">
        <v>135</v>
      </c>
      <c r="F34" s="55" t="s">
        <v>23</v>
      </c>
      <c r="G34" s="59">
        <v>8600000</v>
      </c>
      <c r="H34" s="256" t="s">
        <v>143</v>
      </c>
      <c r="I34" s="257"/>
      <c r="J34" s="257"/>
      <c r="K34" s="257"/>
      <c r="L34" s="257"/>
      <c r="M34" s="257"/>
      <c r="N34" s="257"/>
      <c r="O34" s="257"/>
      <c r="P34" s="257"/>
      <c r="Q34" s="257"/>
      <c r="R34" s="257"/>
      <c r="S34" s="257"/>
      <c r="T34" s="257"/>
      <c r="U34" s="257"/>
      <c r="V34" s="257"/>
      <c r="W34" s="258"/>
    </row>
    <row r="35" spans="1:23" ht="23.45" customHeight="1">
      <c r="A35" s="216"/>
      <c r="B35" s="179"/>
      <c r="C35" s="329"/>
      <c r="D35" s="179"/>
      <c r="E35" s="55">
        <v>136</v>
      </c>
      <c r="F35" s="55" t="s">
        <v>24</v>
      </c>
      <c r="G35" s="62">
        <v>0</v>
      </c>
      <c r="H35" s="313"/>
      <c r="I35" s="279"/>
      <c r="J35" s="279"/>
      <c r="K35" s="279"/>
      <c r="L35" s="279"/>
      <c r="M35" s="279"/>
      <c r="N35" s="279"/>
      <c r="O35" s="279"/>
      <c r="P35" s="279"/>
      <c r="Q35" s="39"/>
      <c r="R35" s="39"/>
      <c r="S35" s="279"/>
      <c r="T35" s="279"/>
      <c r="U35" s="98"/>
      <c r="V35" s="279"/>
      <c r="W35" s="299"/>
    </row>
    <row r="36" spans="1:23" ht="23.45" customHeight="1">
      <c r="A36" s="216"/>
      <c r="B36" s="163"/>
      <c r="C36" s="330"/>
      <c r="D36" s="163"/>
      <c r="E36" s="280" t="s">
        <v>13</v>
      </c>
      <c r="F36" s="281"/>
      <c r="G36" s="122">
        <f>SUM(G30:G35)</f>
        <v>20563418</v>
      </c>
      <c r="H36" s="323"/>
      <c r="I36" s="283"/>
      <c r="J36" s="283"/>
      <c r="K36" s="283"/>
      <c r="L36" s="283"/>
      <c r="M36" s="283"/>
      <c r="N36" s="283"/>
      <c r="O36" s="283"/>
      <c r="P36" s="283"/>
      <c r="Q36" s="283"/>
      <c r="R36" s="283"/>
      <c r="S36" s="283"/>
      <c r="T36" s="283"/>
      <c r="U36" s="283"/>
      <c r="V36" s="283"/>
      <c r="W36" s="324"/>
    </row>
    <row r="37" spans="1:23" ht="23.45" customHeight="1" thickBot="1">
      <c r="A37" s="275"/>
      <c r="B37" s="325" t="s">
        <v>25</v>
      </c>
      <c r="C37" s="326"/>
      <c r="D37" s="326"/>
      <c r="E37" s="326"/>
      <c r="F37" s="327"/>
      <c r="G37" s="123">
        <f>G36+G29+G22</f>
        <v>148927125</v>
      </c>
      <c r="H37" s="337"/>
      <c r="I37" s="338"/>
      <c r="J37" s="338"/>
      <c r="K37" s="338"/>
      <c r="L37" s="338"/>
      <c r="M37" s="338"/>
      <c r="N37" s="338"/>
      <c r="O37" s="338"/>
      <c r="P37" s="338"/>
      <c r="Q37" s="338"/>
      <c r="R37" s="338"/>
      <c r="S37" s="338"/>
      <c r="T37" s="338"/>
      <c r="U37" s="338"/>
      <c r="V37" s="338"/>
      <c r="W37" s="339"/>
    </row>
    <row r="38" spans="1:23" ht="18.75" customHeight="1">
      <c r="A38" s="348" t="s">
        <v>99</v>
      </c>
      <c r="B38" s="322" t="s">
        <v>27</v>
      </c>
      <c r="C38" s="322">
        <v>21</v>
      </c>
      <c r="D38" s="322" t="s">
        <v>100</v>
      </c>
      <c r="E38" s="9">
        <v>211</v>
      </c>
      <c r="F38" s="9" t="s">
        <v>29</v>
      </c>
      <c r="G38" s="44"/>
      <c r="H38" s="343"/>
      <c r="I38" s="344"/>
      <c r="J38" s="344"/>
      <c r="K38" s="344"/>
      <c r="L38" s="344"/>
      <c r="M38" s="344"/>
      <c r="N38" s="344"/>
      <c r="O38" s="344"/>
      <c r="P38" s="344"/>
      <c r="Q38" s="344"/>
      <c r="R38" s="344"/>
      <c r="S38" s="344"/>
      <c r="T38" s="344"/>
      <c r="U38" s="344"/>
      <c r="V38" s="344"/>
      <c r="W38" s="345"/>
    </row>
    <row r="39" spans="1:23" ht="18.75" customHeight="1">
      <c r="A39" s="216"/>
      <c r="B39" s="179"/>
      <c r="C39" s="179"/>
      <c r="D39" s="179"/>
      <c r="E39" s="7">
        <v>212</v>
      </c>
      <c r="F39" s="7" t="s">
        <v>30</v>
      </c>
      <c r="G39" s="8">
        <v>9000000</v>
      </c>
      <c r="H39" s="313" t="s">
        <v>144</v>
      </c>
      <c r="I39" s="279"/>
      <c r="J39" s="279"/>
      <c r="K39" s="279"/>
      <c r="L39" s="279"/>
      <c r="M39" s="279"/>
      <c r="N39" s="279"/>
      <c r="O39" s="279"/>
      <c r="P39" s="279"/>
      <c r="Q39" s="279"/>
      <c r="R39" s="279"/>
      <c r="S39" s="279"/>
      <c r="T39" s="279"/>
      <c r="U39" s="279"/>
      <c r="V39" s="279"/>
      <c r="W39" s="299"/>
    </row>
    <row r="40" spans="1:23" ht="127.5" customHeight="1">
      <c r="A40" s="216"/>
      <c r="B40" s="179"/>
      <c r="C40" s="163"/>
      <c r="D40" s="163"/>
      <c r="E40" s="3">
        <v>213</v>
      </c>
      <c r="F40" s="3" t="s">
        <v>31</v>
      </c>
      <c r="G40" s="35">
        <v>5412000</v>
      </c>
      <c r="H40" s="298" t="s">
        <v>145</v>
      </c>
      <c r="I40" s="279"/>
      <c r="J40" s="279"/>
      <c r="K40" s="279"/>
      <c r="L40" s="279"/>
      <c r="M40" s="279"/>
      <c r="N40" s="279"/>
      <c r="O40" s="279"/>
      <c r="P40" s="279"/>
      <c r="Q40" s="279"/>
      <c r="R40" s="279"/>
      <c r="S40" s="279"/>
      <c r="T40" s="279"/>
      <c r="U40" s="279"/>
      <c r="V40" s="279"/>
      <c r="W40" s="299"/>
    </row>
    <row r="41" spans="1:23" ht="18.75" customHeight="1">
      <c r="A41" s="349"/>
      <c r="B41" s="163"/>
      <c r="C41" s="331" t="s">
        <v>25</v>
      </c>
      <c r="D41" s="332"/>
      <c r="E41" s="332"/>
      <c r="F41" s="333"/>
      <c r="G41" s="124">
        <f>SUM(G38:G40)</f>
        <v>14412000</v>
      </c>
      <c r="H41" s="340"/>
      <c r="I41" s="341"/>
      <c r="J41" s="341"/>
      <c r="K41" s="341"/>
      <c r="L41" s="341"/>
      <c r="M41" s="341"/>
      <c r="N41" s="341"/>
      <c r="O41" s="341"/>
      <c r="P41" s="341"/>
      <c r="Q41" s="341"/>
      <c r="R41" s="341"/>
      <c r="S41" s="341"/>
      <c r="T41" s="341"/>
      <c r="U41" s="341"/>
      <c r="V41" s="341"/>
      <c r="W41" s="342"/>
    </row>
    <row r="42" spans="1:23" ht="18.75" customHeight="1">
      <c r="A42" s="172" t="s">
        <v>101</v>
      </c>
      <c r="B42" s="162" t="s">
        <v>33</v>
      </c>
      <c r="C42" s="191">
        <v>31</v>
      </c>
      <c r="D42" s="162" t="s">
        <v>18</v>
      </c>
      <c r="E42" s="5">
        <v>311</v>
      </c>
      <c r="F42" s="5" t="s">
        <v>34</v>
      </c>
      <c r="G42" s="6">
        <v>9600000</v>
      </c>
      <c r="H42" s="313" t="s">
        <v>146</v>
      </c>
      <c r="I42" s="279"/>
      <c r="J42" s="279"/>
      <c r="K42" s="279"/>
      <c r="L42" s="279"/>
      <c r="M42" s="279"/>
      <c r="N42" s="279"/>
      <c r="O42" s="279"/>
      <c r="P42" s="279"/>
      <c r="Q42" s="279"/>
      <c r="R42" s="279"/>
      <c r="S42" s="279"/>
      <c r="T42" s="279"/>
      <c r="U42" s="279"/>
      <c r="V42" s="279"/>
      <c r="W42" s="299"/>
    </row>
    <row r="43" spans="1:23" ht="36.75" customHeight="1">
      <c r="A43" s="216"/>
      <c r="B43" s="179"/>
      <c r="C43" s="270"/>
      <c r="D43" s="179"/>
      <c r="E43" s="5">
        <v>312</v>
      </c>
      <c r="F43" s="5" t="s">
        <v>35</v>
      </c>
      <c r="G43" s="35">
        <v>1800000</v>
      </c>
      <c r="H43" s="298" t="s">
        <v>147</v>
      </c>
      <c r="I43" s="279"/>
      <c r="J43" s="279"/>
      <c r="K43" s="279"/>
      <c r="L43" s="279"/>
      <c r="M43" s="279"/>
      <c r="N43" s="279"/>
      <c r="O43" s="279"/>
      <c r="P43" s="279"/>
      <c r="Q43" s="279"/>
      <c r="R43" s="279"/>
      <c r="S43" s="279"/>
      <c r="T43" s="279"/>
      <c r="U43" s="279"/>
      <c r="V43" s="279"/>
      <c r="W43" s="299"/>
    </row>
    <row r="44" spans="1:23" ht="18.75" customHeight="1">
      <c r="A44" s="216"/>
      <c r="B44" s="179"/>
      <c r="C44" s="270"/>
      <c r="D44" s="179"/>
      <c r="E44" s="5">
        <v>313</v>
      </c>
      <c r="F44" s="5" t="s">
        <v>36</v>
      </c>
      <c r="G44" s="6"/>
      <c r="H44" s="47"/>
      <c r="I44" s="25"/>
      <c r="J44" s="279"/>
      <c r="K44" s="279"/>
      <c r="L44" s="279"/>
      <c r="M44" s="25"/>
      <c r="N44" s="50"/>
      <c r="O44" s="50"/>
      <c r="P44" s="50"/>
      <c r="Q44" s="25"/>
      <c r="R44" s="25"/>
      <c r="S44" s="25"/>
      <c r="T44" s="25"/>
      <c r="U44" s="25"/>
      <c r="V44" s="99"/>
      <c r="W44" s="100"/>
    </row>
    <row r="45" spans="1:23" ht="18.75" customHeight="1">
      <c r="A45" s="216"/>
      <c r="B45" s="179"/>
      <c r="C45" s="270"/>
      <c r="D45" s="179"/>
      <c r="E45" s="5">
        <v>314</v>
      </c>
      <c r="F45" s="5" t="s">
        <v>37</v>
      </c>
      <c r="G45" s="35">
        <v>600000</v>
      </c>
      <c r="H45" s="298" t="s">
        <v>148</v>
      </c>
      <c r="I45" s="279"/>
      <c r="J45" s="279"/>
      <c r="K45" s="279"/>
      <c r="L45" s="279"/>
      <c r="M45" s="279"/>
      <c r="N45" s="279"/>
      <c r="O45" s="279"/>
      <c r="P45" s="279"/>
      <c r="Q45" s="279"/>
      <c r="R45" s="279"/>
      <c r="S45" s="279"/>
      <c r="T45" s="279"/>
      <c r="U45" s="279"/>
      <c r="V45" s="279"/>
      <c r="W45" s="299"/>
    </row>
    <row r="46" spans="1:23" ht="18.75" customHeight="1">
      <c r="A46" s="216"/>
      <c r="B46" s="179"/>
      <c r="C46" s="270"/>
      <c r="D46" s="179"/>
      <c r="E46" s="5">
        <v>315</v>
      </c>
      <c r="F46" s="5" t="s">
        <v>38</v>
      </c>
      <c r="G46" s="6">
        <f>W46</f>
        <v>0</v>
      </c>
      <c r="H46" s="47"/>
      <c r="I46" s="25"/>
      <c r="J46" s="25"/>
      <c r="K46" s="25"/>
      <c r="L46" s="279"/>
      <c r="M46" s="279"/>
      <c r="N46" s="279"/>
      <c r="O46" s="279"/>
      <c r="P46" s="279"/>
      <c r="Q46" s="279"/>
      <c r="R46" s="25"/>
      <c r="S46" s="25"/>
      <c r="T46" s="279"/>
      <c r="U46" s="279"/>
      <c r="V46" s="99"/>
      <c r="W46" s="94"/>
    </row>
    <row r="47" spans="1:23" ht="18.75" customHeight="1">
      <c r="A47" s="216"/>
      <c r="B47" s="179"/>
      <c r="C47" s="270"/>
      <c r="D47" s="179"/>
      <c r="E47" s="5">
        <v>318</v>
      </c>
      <c r="F47" s="5" t="s">
        <v>39</v>
      </c>
      <c r="G47" s="35">
        <v>3000000</v>
      </c>
      <c r="H47" s="298" t="s">
        <v>149</v>
      </c>
      <c r="I47" s="279"/>
      <c r="J47" s="279"/>
      <c r="K47" s="279"/>
      <c r="L47" s="279"/>
      <c r="M47" s="279"/>
      <c r="N47" s="279"/>
      <c r="O47" s="279"/>
      <c r="P47" s="279"/>
      <c r="Q47" s="279"/>
      <c r="R47" s="279"/>
      <c r="S47" s="279"/>
      <c r="T47" s="279"/>
      <c r="U47" s="279"/>
      <c r="V47" s="279"/>
      <c r="W47" s="299"/>
    </row>
    <row r="48" spans="1:23" ht="18.75" customHeight="1">
      <c r="A48" s="216"/>
      <c r="B48" s="179"/>
      <c r="C48" s="270"/>
      <c r="D48" s="295"/>
      <c r="E48" s="5">
        <v>319</v>
      </c>
      <c r="F48" s="68" t="s">
        <v>40</v>
      </c>
      <c r="G48" s="6">
        <v>15000000</v>
      </c>
      <c r="H48" s="313" t="s">
        <v>150</v>
      </c>
      <c r="I48" s="279"/>
      <c r="J48" s="279"/>
      <c r="K48" s="279"/>
      <c r="L48" s="279"/>
      <c r="M48" s="279"/>
      <c r="N48" s="279"/>
      <c r="O48" s="279"/>
      <c r="P48" s="279"/>
      <c r="Q48" s="279"/>
      <c r="R48" s="279"/>
      <c r="S48" s="279"/>
      <c r="T48" s="279"/>
      <c r="U48" s="279"/>
      <c r="V48" s="279"/>
      <c r="W48" s="299"/>
    </row>
    <row r="49" spans="1:23" ht="15" customHeight="1">
      <c r="A49" s="216"/>
      <c r="B49" s="179"/>
      <c r="C49" s="270"/>
      <c r="D49" s="180" t="s">
        <v>103</v>
      </c>
      <c r="E49" s="346">
        <v>332</v>
      </c>
      <c r="F49" s="180" t="s">
        <v>94</v>
      </c>
      <c r="G49" s="334">
        <v>4800000</v>
      </c>
      <c r="H49" s="257" t="s">
        <v>151</v>
      </c>
      <c r="I49" s="257"/>
      <c r="J49" s="257"/>
      <c r="K49" s="257"/>
      <c r="L49" s="257"/>
      <c r="M49" s="257"/>
      <c r="N49" s="257"/>
      <c r="O49" s="257"/>
      <c r="P49" s="257"/>
      <c r="Q49" s="257"/>
      <c r="R49" s="257"/>
      <c r="S49" s="257"/>
      <c r="T49" s="257"/>
      <c r="U49" s="257"/>
      <c r="V49" s="257"/>
      <c r="W49" s="258"/>
    </row>
    <row r="50" spans="1:23" ht="15" customHeight="1">
      <c r="A50" s="216"/>
      <c r="B50" s="179"/>
      <c r="C50" s="270"/>
      <c r="D50" s="181"/>
      <c r="E50" s="181"/>
      <c r="F50" s="181"/>
      <c r="G50" s="335"/>
      <c r="H50" s="260"/>
      <c r="I50" s="260"/>
      <c r="J50" s="260"/>
      <c r="K50" s="260"/>
      <c r="L50" s="260"/>
      <c r="M50" s="260"/>
      <c r="N50" s="260"/>
      <c r="O50" s="260"/>
      <c r="P50" s="260"/>
      <c r="Q50" s="260"/>
      <c r="R50" s="260"/>
      <c r="S50" s="260"/>
      <c r="T50" s="260"/>
      <c r="U50" s="260"/>
      <c r="V50" s="260"/>
      <c r="W50" s="261"/>
    </row>
    <row r="51" spans="1:23" ht="34.5" customHeight="1">
      <c r="A51" s="216"/>
      <c r="B51" s="179"/>
      <c r="C51" s="270"/>
      <c r="D51" s="181"/>
      <c r="E51" s="347"/>
      <c r="F51" s="182"/>
      <c r="G51" s="336"/>
      <c r="H51" s="263"/>
      <c r="I51" s="263"/>
      <c r="J51" s="263"/>
      <c r="K51" s="263"/>
      <c r="L51" s="263"/>
      <c r="M51" s="263"/>
      <c r="N51" s="263"/>
      <c r="O51" s="263"/>
      <c r="P51" s="263"/>
      <c r="Q51" s="263"/>
      <c r="R51" s="263"/>
      <c r="S51" s="263"/>
      <c r="T51" s="263"/>
      <c r="U51" s="263"/>
      <c r="V51" s="263"/>
      <c r="W51" s="264"/>
    </row>
    <row r="52" spans="1:23" ht="20.25" customHeight="1">
      <c r="A52" s="216"/>
      <c r="B52" s="179"/>
      <c r="C52" s="270"/>
      <c r="D52" s="182"/>
      <c r="E52" s="78">
        <v>335</v>
      </c>
      <c r="F52" s="16" t="s">
        <v>114</v>
      </c>
      <c r="G52" s="51">
        <v>0</v>
      </c>
      <c r="H52" s="313"/>
      <c r="I52" s="279"/>
      <c r="J52" s="279"/>
      <c r="K52" s="279"/>
      <c r="L52" s="279"/>
      <c r="M52" s="36"/>
      <c r="N52" s="279"/>
      <c r="O52" s="279"/>
      <c r="P52" s="279"/>
      <c r="Q52" s="279"/>
      <c r="R52" s="36"/>
      <c r="S52" s="36"/>
      <c r="T52" s="279"/>
      <c r="U52" s="279"/>
      <c r="V52" s="97"/>
      <c r="W52" s="37"/>
    </row>
    <row r="53" spans="1:23" ht="20.25" customHeight="1">
      <c r="A53" s="216"/>
      <c r="B53" s="179"/>
      <c r="C53" s="270"/>
      <c r="D53" s="180" t="s">
        <v>115</v>
      </c>
      <c r="E53" s="346">
        <v>336</v>
      </c>
      <c r="F53" s="180" t="s">
        <v>104</v>
      </c>
      <c r="G53" s="353"/>
      <c r="H53" s="298"/>
      <c r="I53" s="279"/>
      <c r="J53" s="279"/>
      <c r="K53" s="279"/>
      <c r="L53" s="279"/>
      <c r="M53" s="36"/>
      <c r="N53" s="279"/>
      <c r="O53" s="279"/>
      <c r="P53" s="279"/>
      <c r="Q53" s="279"/>
      <c r="R53" s="36"/>
      <c r="S53" s="36"/>
      <c r="T53" s="279"/>
      <c r="U53" s="279"/>
      <c r="V53" s="97"/>
      <c r="W53" s="37"/>
    </row>
    <row r="54" spans="1:23" ht="20.25" customHeight="1">
      <c r="A54" s="216"/>
      <c r="B54" s="179"/>
      <c r="C54" s="270"/>
      <c r="D54" s="181"/>
      <c r="E54" s="181"/>
      <c r="F54" s="181"/>
      <c r="G54" s="335"/>
      <c r="H54" s="298"/>
      <c r="I54" s="279"/>
      <c r="J54" s="279"/>
      <c r="K54" s="279"/>
      <c r="L54" s="279"/>
      <c r="M54" s="36"/>
      <c r="N54" s="279"/>
      <c r="O54" s="279"/>
      <c r="P54" s="279"/>
      <c r="Q54" s="279"/>
      <c r="R54" s="36"/>
      <c r="S54" s="36"/>
      <c r="T54" s="279"/>
      <c r="U54" s="279"/>
      <c r="V54" s="97"/>
      <c r="W54" s="37"/>
    </row>
    <row r="55" spans="1:23" ht="20.25" customHeight="1">
      <c r="A55" s="216"/>
      <c r="B55" s="179"/>
      <c r="C55" s="270"/>
      <c r="D55" s="181"/>
      <c r="E55" s="182"/>
      <c r="F55" s="182"/>
      <c r="G55" s="336"/>
      <c r="H55" s="298"/>
      <c r="I55" s="279"/>
      <c r="J55" s="279"/>
      <c r="K55" s="279"/>
      <c r="L55" s="279"/>
      <c r="M55" s="279"/>
      <c r="N55" s="279"/>
      <c r="O55" s="279"/>
      <c r="P55" s="279"/>
      <c r="Q55" s="279"/>
      <c r="R55" s="279"/>
      <c r="S55" s="279"/>
      <c r="T55" s="279"/>
      <c r="U55" s="279"/>
      <c r="V55" s="279"/>
      <c r="W55" s="37"/>
    </row>
    <row r="56" spans="1:23" ht="18.75" customHeight="1">
      <c r="A56" s="216"/>
      <c r="B56" s="179"/>
      <c r="C56" s="270"/>
      <c r="D56" s="181"/>
      <c r="E56" s="84">
        <v>337</v>
      </c>
      <c r="F56" s="16" t="s">
        <v>105</v>
      </c>
      <c r="G56" s="83">
        <v>0</v>
      </c>
      <c r="H56" s="298"/>
      <c r="I56" s="279"/>
      <c r="J56" s="279"/>
      <c r="K56" s="279"/>
      <c r="L56" s="279"/>
      <c r="M56" s="279"/>
      <c r="N56" s="279"/>
      <c r="O56" s="279"/>
      <c r="P56" s="279"/>
      <c r="Q56" s="279"/>
      <c r="R56" s="279"/>
      <c r="S56" s="279"/>
      <c r="T56" s="279"/>
      <c r="U56" s="279"/>
      <c r="V56" s="279"/>
      <c r="W56" s="37"/>
    </row>
    <row r="57" spans="1:23" ht="15" customHeight="1">
      <c r="A57" s="216"/>
      <c r="B57" s="179"/>
      <c r="C57" s="270"/>
      <c r="D57" s="181"/>
      <c r="E57" s="180">
        <v>338</v>
      </c>
      <c r="F57" s="180" t="s">
        <v>116</v>
      </c>
      <c r="G57" s="353">
        <v>0</v>
      </c>
      <c r="H57" s="256"/>
      <c r="I57" s="257"/>
      <c r="J57" s="257"/>
      <c r="K57" s="257"/>
      <c r="L57" s="257"/>
      <c r="M57" s="45"/>
      <c r="N57" s="257"/>
      <c r="O57" s="257"/>
      <c r="P57" s="257"/>
      <c r="Q57" s="257"/>
      <c r="R57" s="45"/>
      <c r="S57" s="45"/>
      <c r="T57" s="257"/>
      <c r="U57" s="257"/>
      <c r="V57" s="101"/>
      <c r="W57" s="93"/>
    </row>
    <row r="58" spans="1:23" ht="15" customHeight="1">
      <c r="A58" s="216"/>
      <c r="B58" s="179"/>
      <c r="C58" s="270"/>
      <c r="D58" s="181"/>
      <c r="E58" s="181"/>
      <c r="F58" s="181"/>
      <c r="G58" s="335"/>
      <c r="H58" s="259"/>
      <c r="I58" s="260"/>
      <c r="J58" s="260"/>
      <c r="K58" s="260"/>
      <c r="L58" s="260"/>
      <c r="M58" s="25"/>
      <c r="N58" s="260"/>
      <c r="O58" s="260"/>
      <c r="P58" s="260"/>
      <c r="Q58" s="260"/>
      <c r="R58" s="25"/>
      <c r="S58" s="25"/>
      <c r="T58" s="260"/>
      <c r="U58" s="260"/>
      <c r="V58" s="99"/>
      <c r="W58" s="94"/>
    </row>
    <row r="59" spans="1:23" ht="15" customHeight="1">
      <c r="A59" s="216"/>
      <c r="B59" s="179"/>
      <c r="C59" s="192"/>
      <c r="D59" s="182"/>
      <c r="E59" s="182"/>
      <c r="F59" s="182"/>
      <c r="G59" s="336"/>
      <c r="H59" s="262"/>
      <c r="I59" s="263"/>
      <c r="J59" s="263"/>
      <c r="K59" s="263"/>
      <c r="L59" s="263"/>
      <c r="M59" s="26"/>
      <c r="N59" s="263"/>
      <c r="O59" s="263"/>
      <c r="P59" s="263"/>
      <c r="Q59" s="263"/>
      <c r="R59" s="26"/>
      <c r="S59" s="26"/>
      <c r="T59" s="263"/>
      <c r="U59" s="263"/>
      <c r="V59" s="102"/>
      <c r="W59" s="95"/>
    </row>
    <row r="60" spans="1:23" ht="20.25" customHeight="1">
      <c r="A60" s="349"/>
      <c r="B60" s="163"/>
      <c r="C60" s="350" t="s">
        <v>25</v>
      </c>
      <c r="D60" s="351"/>
      <c r="E60" s="351"/>
      <c r="F60" s="352"/>
      <c r="G60" s="127">
        <f>SUM(G42:G59)</f>
        <v>34800000</v>
      </c>
      <c r="H60" s="128"/>
      <c r="I60" s="125"/>
      <c r="J60" s="125"/>
      <c r="K60" s="125"/>
      <c r="L60" s="341"/>
      <c r="M60" s="341"/>
      <c r="N60" s="341"/>
      <c r="O60" s="341"/>
      <c r="P60" s="341"/>
      <c r="Q60" s="341"/>
      <c r="R60" s="129"/>
      <c r="S60" s="341"/>
      <c r="T60" s="341"/>
      <c r="U60" s="125"/>
      <c r="V60" s="130"/>
      <c r="W60" s="126"/>
    </row>
    <row r="61" spans="1:23" ht="18.75" customHeight="1">
      <c r="A61" s="172" t="s">
        <v>83</v>
      </c>
      <c r="B61" s="162" t="s">
        <v>42</v>
      </c>
      <c r="C61" s="162">
        <v>41</v>
      </c>
      <c r="D61" s="162" t="s">
        <v>42</v>
      </c>
      <c r="E61" s="55">
        <v>411</v>
      </c>
      <c r="F61" s="58" t="s">
        <v>43</v>
      </c>
      <c r="G61" s="6">
        <v>7200000</v>
      </c>
      <c r="H61" s="313" t="s">
        <v>152</v>
      </c>
      <c r="I61" s="279"/>
      <c r="J61" s="279"/>
      <c r="K61" s="279"/>
      <c r="L61" s="279"/>
      <c r="M61" s="279"/>
      <c r="N61" s="279"/>
      <c r="O61" s="279"/>
      <c r="P61" s="279"/>
      <c r="Q61" s="279"/>
      <c r="R61" s="279"/>
      <c r="S61" s="279"/>
      <c r="T61" s="279"/>
      <c r="U61" s="279"/>
      <c r="V61" s="279"/>
      <c r="W61" s="299"/>
    </row>
    <row r="62" spans="1:23" ht="18.75" customHeight="1">
      <c r="A62" s="216"/>
      <c r="B62" s="179"/>
      <c r="C62" s="179"/>
      <c r="D62" s="179"/>
      <c r="E62" s="55">
        <v>412</v>
      </c>
      <c r="F62" s="58" t="s">
        <v>117</v>
      </c>
      <c r="G62" s="6"/>
      <c r="H62" s="36"/>
      <c r="I62" s="36"/>
      <c r="J62" s="36"/>
      <c r="K62" s="36"/>
      <c r="L62" s="45"/>
      <c r="M62" s="45"/>
      <c r="N62" s="36"/>
      <c r="O62" s="36"/>
      <c r="P62" s="36"/>
      <c r="Q62" s="36"/>
      <c r="R62" s="26"/>
      <c r="S62" s="36"/>
      <c r="T62" s="36"/>
      <c r="U62" s="36"/>
      <c r="V62" s="36"/>
      <c r="W62" s="37"/>
    </row>
    <row r="63" spans="1:23" ht="18.75" customHeight="1">
      <c r="A63" s="216"/>
      <c r="B63" s="163"/>
      <c r="C63" s="163"/>
      <c r="D63" s="163"/>
      <c r="E63" s="55">
        <v>413</v>
      </c>
      <c r="F63" s="58" t="s">
        <v>106</v>
      </c>
      <c r="G63" s="6"/>
      <c r="H63" s="313"/>
      <c r="I63" s="279"/>
      <c r="J63" s="279"/>
      <c r="K63" s="279"/>
      <c r="L63" s="279"/>
      <c r="M63" s="279"/>
      <c r="N63" s="279"/>
      <c r="O63" s="279"/>
      <c r="P63" s="279"/>
      <c r="Q63" s="279"/>
      <c r="R63" s="26"/>
      <c r="S63" s="279"/>
      <c r="T63" s="279"/>
      <c r="U63" s="36"/>
      <c r="V63" s="97"/>
      <c r="W63" s="37"/>
    </row>
    <row r="64" spans="1:23" ht="18.75" customHeight="1">
      <c r="A64" s="349"/>
      <c r="B64" s="331" t="s">
        <v>25</v>
      </c>
      <c r="C64" s="332"/>
      <c r="D64" s="332"/>
      <c r="E64" s="131"/>
      <c r="F64" s="132"/>
      <c r="G64" s="124">
        <f>SUM(G61:G63)</f>
        <v>7200000</v>
      </c>
      <c r="H64" s="340"/>
      <c r="I64" s="341"/>
      <c r="J64" s="341"/>
      <c r="K64" s="341"/>
      <c r="L64" s="341"/>
      <c r="M64" s="341"/>
      <c r="N64" s="341"/>
      <c r="O64" s="341"/>
      <c r="P64" s="341"/>
      <c r="Q64" s="341"/>
      <c r="R64" s="129"/>
      <c r="S64" s="341"/>
      <c r="T64" s="341"/>
      <c r="U64" s="125"/>
      <c r="V64" s="130"/>
      <c r="W64" s="126"/>
    </row>
    <row r="65" spans="1:23" ht="18.75" customHeight="1">
      <c r="A65" s="172">
        <v>5</v>
      </c>
      <c r="B65" s="162" t="s">
        <v>96</v>
      </c>
      <c r="C65" s="3">
        <v>51</v>
      </c>
      <c r="D65" s="3" t="s">
        <v>108</v>
      </c>
      <c r="E65" s="3">
        <v>511</v>
      </c>
      <c r="F65" s="3" t="s">
        <v>96</v>
      </c>
      <c r="G65" s="35"/>
      <c r="H65" s="298"/>
      <c r="I65" s="279"/>
      <c r="J65" s="279"/>
      <c r="K65" s="279"/>
      <c r="L65" s="279"/>
      <c r="M65" s="279"/>
      <c r="N65" s="279"/>
      <c r="O65" s="279"/>
      <c r="P65" s="279"/>
      <c r="Q65" s="36"/>
      <c r="R65" s="36"/>
      <c r="S65" s="279"/>
      <c r="T65" s="279"/>
      <c r="U65" s="97"/>
      <c r="V65" s="279"/>
      <c r="W65" s="299"/>
    </row>
    <row r="66" spans="1:23" ht="18.75" customHeight="1">
      <c r="A66" s="349"/>
      <c r="B66" s="163"/>
      <c r="C66" s="354" t="s">
        <v>25</v>
      </c>
      <c r="D66" s="355"/>
      <c r="E66" s="355"/>
      <c r="F66" s="356"/>
      <c r="G66" s="6"/>
      <c r="H66" s="313"/>
      <c r="I66" s="279"/>
      <c r="J66" s="279"/>
      <c r="K66" s="279"/>
      <c r="L66" s="279"/>
      <c r="M66" s="279"/>
      <c r="N66" s="279"/>
      <c r="O66" s="279"/>
      <c r="P66" s="279"/>
      <c r="Q66" s="279"/>
      <c r="R66" s="279"/>
      <c r="S66" s="279"/>
      <c r="T66" s="279"/>
      <c r="U66" s="279"/>
      <c r="V66" s="279"/>
      <c r="W66" s="299"/>
    </row>
    <row r="67" spans="1:23" ht="20.25" customHeight="1">
      <c r="A67" s="172" t="s">
        <v>45</v>
      </c>
      <c r="B67" s="162" t="s">
        <v>46</v>
      </c>
      <c r="C67" s="162">
        <v>61</v>
      </c>
      <c r="D67" s="162" t="s">
        <v>47</v>
      </c>
      <c r="E67" s="5">
        <v>611</v>
      </c>
      <c r="F67" s="5" t="s">
        <v>48</v>
      </c>
      <c r="G67" s="6">
        <v>30000000</v>
      </c>
      <c r="H67" s="313" t="s">
        <v>176</v>
      </c>
      <c r="I67" s="279"/>
      <c r="J67" s="279"/>
      <c r="K67" s="279"/>
      <c r="L67" s="279"/>
      <c r="M67" s="279"/>
      <c r="N67" s="279"/>
      <c r="O67" s="279"/>
      <c r="P67" s="279"/>
      <c r="Q67" s="279"/>
      <c r="R67" s="279"/>
      <c r="S67" s="279"/>
      <c r="T67" s="279"/>
      <c r="U67" s="279"/>
      <c r="V67" s="279"/>
      <c r="W67" s="299"/>
    </row>
    <row r="68" spans="1:23" ht="18.75" customHeight="1">
      <c r="A68" s="216"/>
      <c r="B68" s="179"/>
      <c r="C68" s="163"/>
      <c r="D68" s="163"/>
      <c r="E68" s="5">
        <v>612</v>
      </c>
      <c r="F68" s="5" t="s">
        <v>49</v>
      </c>
      <c r="G68" s="6"/>
      <c r="H68" s="96"/>
      <c r="I68" s="36"/>
      <c r="J68" s="36"/>
      <c r="K68" s="36"/>
      <c r="L68" s="36"/>
      <c r="M68" s="36"/>
      <c r="N68" s="36"/>
      <c r="O68" s="36"/>
      <c r="P68" s="36"/>
      <c r="Q68" s="36"/>
      <c r="R68" s="36"/>
      <c r="S68" s="36"/>
      <c r="T68" s="36"/>
      <c r="U68" s="36"/>
      <c r="V68" s="97"/>
      <c r="W68" s="37"/>
    </row>
    <row r="69" spans="1:23" ht="20.25" customHeight="1">
      <c r="A69" s="349"/>
      <c r="B69" s="163"/>
      <c r="C69" s="357" t="s">
        <v>25</v>
      </c>
      <c r="D69" s="358"/>
      <c r="E69" s="358"/>
      <c r="F69" s="359"/>
      <c r="G69" s="124">
        <f>SUM(G67:G68)</f>
        <v>30000000</v>
      </c>
      <c r="H69" s="128"/>
      <c r="I69" s="125"/>
      <c r="J69" s="125"/>
      <c r="K69" s="125"/>
      <c r="L69" s="125"/>
      <c r="M69" s="125"/>
      <c r="N69" s="125"/>
      <c r="O69" s="125"/>
      <c r="P69" s="125"/>
      <c r="Q69" s="125"/>
      <c r="R69" s="125"/>
      <c r="S69" s="125"/>
      <c r="T69" s="125"/>
      <c r="U69" s="125"/>
      <c r="V69" s="130"/>
      <c r="W69" s="126"/>
    </row>
    <row r="70" spans="1:23" ht="20.25" customHeight="1">
      <c r="A70" s="172" t="s">
        <v>87</v>
      </c>
      <c r="B70" s="191" t="s">
        <v>51</v>
      </c>
      <c r="C70" s="16">
        <v>71</v>
      </c>
      <c r="D70" s="16" t="s">
        <v>51</v>
      </c>
      <c r="E70" s="16">
        <v>711</v>
      </c>
      <c r="F70" s="88" t="s">
        <v>51</v>
      </c>
      <c r="G70" s="38">
        <v>2000000</v>
      </c>
      <c r="H70" s="205" t="s">
        <v>177</v>
      </c>
      <c r="I70" s="186"/>
      <c r="J70" s="186"/>
      <c r="K70" s="186"/>
      <c r="L70" s="186"/>
      <c r="M70" s="186"/>
      <c r="N70" s="186"/>
      <c r="O70" s="186"/>
      <c r="P70" s="186"/>
      <c r="Q70" s="186"/>
      <c r="R70" s="186"/>
      <c r="S70" s="186"/>
      <c r="T70" s="186"/>
      <c r="U70" s="186"/>
      <c r="V70" s="186"/>
      <c r="W70" s="206"/>
    </row>
    <row r="71" spans="1:23" ht="20.25" customHeight="1">
      <c r="A71" s="349"/>
      <c r="B71" s="192"/>
      <c r="C71" s="350" t="s">
        <v>25</v>
      </c>
      <c r="D71" s="351"/>
      <c r="E71" s="351"/>
      <c r="F71" s="352"/>
      <c r="G71" s="124">
        <f>G70</f>
        <v>2000000</v>
      </c>
      <c r="H71" s="133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6"/>
      <c r="W71" s="134"/>
    </row>
    <row r="72" spans="1:23" ht="20.25" customHeight="1">
      <c r="A72" s="172" t="s">
        <v>88</v>
      </c>
      <c r="B72" s="162" t="s">
        <v>53</v>
      </c>
      <c r="C72" s="5">
        <v>81</v>
      </c>
      <c r="D72" s="5" t="s">
        <v>53</v>
      </c>
      <c r="E72" s="5">
        <v>811</v>
      </c>
      <c r="F72" s="5" t="s">
        <v>53</v>
      </c>
      <c r="G72" s="6">
        <v>1592704</v>
      </c>
      <c r="H72" s="67"/>
      <c r="I72" s="70"/>
      <c r="J72" s="70"/>
      <c r="K72" s="70"/>
      <c r="L72" s="70"/>
      <c r="M72" s="70"/>
      <c r="N72" s="70"/>
      <c r="O72" s="70"/>
      <c r="P72" s="70"/>
      <c r="Q72" s="70"/>
      <c r="R72" s="70"/>
      <c r="S72" s="70"/>
      <c r="T72" s="70"/>
      <c r="U72" s="70"/>
      <c r="V72" s="24"/>
      <c r="W72" s="77"/>
    </row>
    <row r="73" spans="1:23" ht="20.25" customHeight="1">
      <c r="A73" s="349"/>
      <c r="B73" s="163"/>
      <c r="C73" s="331" t="s">
        <v>25</v>
      </c>
      <c r="D73" s="332"/>
      <c r="E73" s="332"/>
      <c r="F73" s="333"/>
      <c r="G73" s="124">
        <f>G72</f>
        <v>1592704</v>
      </c>
      <c r="H73" s="104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6"/>
      <c r="W73" s="107"/>
    </row>
    <row r="74" spans="1:23" ht="20.25" customHeight="1" thickBot="1">
      <c r="A74" s="360" t="s">
        <v>54</v>
      </c>
      <c r="B74" s="361"/>
      <c r="C74" s="361"/>
      <c r="D74" s="361"/>
      <c r="E74" s="361"/>
      <c r="F74" s="362"/>
      <c r="G74" s="135">
        <f>G37+G41+G60+G64+G66+G69+G71+G73</f>
        <v>238931829</v>
      </c>
      <c r="H74" s="136"/>
      <c r="I74" s="137"/>
      <c r="J74" s="137"/>
      <c r="K74" s="137"/>
      <c r="L74" s="137"/>
      <c r="M74" s="137"/>
      <c r="N74" s="138"/>
      <c r="O74" s="137"/>
      <c r="P74" s="137"/>
      <c r="Q74" s="137"/>
      <c r="R74" s="137"/>
      <c r="S74" s="137"/>
      <c r="T74" s="137"/>
      <c r="U74" s="137"/>
      <c r="V74" s="139"/>
      <c r="W74" s="140"/>
    </row>
    <row r="77" spans="1:23">
      <c r="G77" s="31"/>
    </row>
  </sheetData>
  <mergeCells count="160">
    <mergeCell ref="H70:W70"/>
    <mergeCell ref="C71:F71"/>
    <mergeCell ref="A74:F74"/>
    <mergeCell ref="A72:A73"/>
    <mergeCell ref="B72:B73"/>
    <mergeCell ref="C73:F73"/>
    <mergeCell ref="A70:A71"/>
    <mergeCell ref="B70:B71"/>
    <mergeCell ref="B67:B69"/>
    <mergeCell ref="C66:F66"/>
    <mergeCell ref="B61:B63"/>
    <mergeCell ref="C61:C63"/>
    <mergeCell ref="C67:C68"/>
    <mergeCell ref="C69:F69"/>
    <mergeCell ref="D67:D68"/>
    <mergeCell ref="S64:T64"/>
    <mergeCell ref="A61:A64"/>
    <mergeCell ref="H67:W67"/>
    <mergeCell ref="H61:W61"/>
    <mergeCell ref="H63:K63"/>
    <mergeCell ref="L63:M63"/>
    <mergeCell ref="S63:T63"/>
    <mergeCell ref="N63:Q63"/>
    <mergeCell ref="D61:D63"/>
    <mergeCell ref="A67:A69"/>
    <mergeCell ref="N64:Q64"/>
    <mergeCell ref="H64:K64"/>
    <mergeCell ref="H66:W66"/>
    <mergeCell ref="A65:A66"/>
    <mergeCell ref="B65:B66"/>
    <mergeCell ref="B64:D64"/>
    <mergeCell ref="H65:P65"/>
    <mergeCell ref="V65:W65"/>
    <mergeCell ref="L64:M64"/>
    <mergeCell ref="S65:T65"/>
    <mergeCell ref="G53:G55"/>
    <mergeCell ref="H53:L53"/>
    <mergeCell ref="N59:Q59"/>
    <mergeCell ref="F57:F59"/>
    <mergeCell ref="G57:G59"/>
    <mergeCell ref="H58:L58"/>
    <mergeCell ref="H55:V55"/>
    <mergeCell ref="T57:U57"/>
    <mergeCell ref="H57:L57"/>
    <mergeCell ref="N57:Q57"/>
    <mergeCell ref="S60:T60"/>
    <mergeCell ref="C60:F60"/>
    <mergeCell ref="L60:M60"/>
    <mergeCell ref="C42:C59"/>
    <mergeCell ref="D42:D48"/>
    <mergeCell ref="E57:E59"/>
    <mergeCell ref="H59:L59"/>
    <mergeCell ref="N54:Q54"/>
    <mergeCell ref="T58:U58"/>
    <mergeCell ref="N58:Q58"/>
    <mergeCell ref="H54:L54"/>
    <mergeCell ref="A38:A41"/>
    <mergeCell ref="H40:W40"/>
    <mergeCell ref="H42:W42"/>
    <mergeCell ref="H39:W39"/>
    <mergeCell ref="B38:B41"/>
    <mergeCell ref="A42:A60"/>
    <mergeCell ref="B42:B60"/>
    <mergeCell ref="H47:W47"/>
    <mergeCell ref="H48:W48"/>
    <mergeCell ref="T54:U54"/>
    <mergeCell ref="T53:U53"/>
    <mergeCell ref="N60:Q60"/>
    <mergeCell ref="T59:U59"/>
    <mergeCell ref="H56:V56"/>
    <mergeCell ref="E49:E51"/>
    <mergeCell ref="N53:Q53"/>
    <mergeCell ref="N52:Q52"/>
    <mergeCell ref="T52:U52"/>
    <mergeCell ref="F53:F55"/>
    <mergeCell ref="H37:W37"/>
    <mergeCell ref="H41:W41"/>
    <mergeCell ref="D53:D59"/>
    <mergeCell ref="D30:D36"/>
    <mergeCell ref="D49:D52"/>
    <mergeCell ref="L46:M46"/>
    <mergeCell ref="M35:P35"/>
    <mergeCell ref="H38:W38"/>
    <mergeCell ref="E53:E55"/>
    <mergeCell ref="H52:L52"/>
    <mergeCell ref="C41:F41"/>
    <mergeCell ref="G49:G51"/>
    <mergeCell ref="H45:W45"/>
    <mergeCell ref="H43:W43"/>
    <mergeCell ref="F49:F51"/>
    <mergeCell ref="J44:L44"/>
    <mergeCell ref="T46:U46"/>
    <mergeCell ref="N46:Q46"/>
    <mergeCell ref="H49:W51"/>
    <mergeCell ref="C38:C40"/>
    <mergeCell ref="D38:D40"/>
    <mergeCell ref="H36:W36"/>
    <mergeCell ref="H32:W32"/>
    <mergeCell ref="B37:F37"/>
    <mergeCell ref="C30:C36"/>
    <mergeCell ref="H35:J35"/>
    <mergeCell ref="V35:W35"/>
    <mergeCell ref="H34:W34"/>
    <mergeCell ref="K35:L35"/>
    <mergeCell ref="H31:W31"/>
    <mergeCell ref="H33:W33"/>
    <mergeCell ref="H29:K29"/>
    <mergeCell ref="H23:W25"/>
    <mergeCell ref="H26:W26"/>
    <mergeCell ref="H27:W28"/>
    <mergeCell ref="F27:F28"/>
    <mergeCell ref="L29:P29"/>
    <mergeCell ref="H30:W30"/>
    <mergeCell ref="E29:F29"/>
    <mergeCell ref="G15:G19"/>
    <mergeCell ref="V5:W5"/>
    <mergeCell ref="G5:G11"/>
    <mergeCell ref="H7:W11"/>
    <mergeCell ref="J5:M5"/>
    <mergeCell ref="V13:W13"/>
    <mergeCell ref="H22:I22"/>
    <mergeCell ref="H5:I5"/>
    <mergeCell ref="H13:I13"/>
    <mergeCell ref="J13:M13"/>
    <mergeCell ref="E22:F22"/>
    <mergeCell ref="F23:F25"/>
    <mergeCell ref="F5:F11"/>
    <mergeCell ref="E20:E21"/>
    <mergeCell ref="F20:F21"/>
    <mergeCell ref="E23:E25"/>
    <mergeCell ref="A1:W1"/>
    <mergeCell ref="A2:B2"/>
    <mergeCell ref="F2:W2"/>
    <mergeCell ref="B5:B36"/>
    <mergeCell ref="C5:C22"/>
    <mergeCell ref="D5:D22"/>
    <mergeCell ref="C4:D4"/>
    <mergeCell ref="S35:T35"/>
    <mergeCell ref="E36:F36"/>
    <mergeCell ref="A3:F3"/>
    <mergeCell ref="A4:B4"/>
    <mergeCell ref="G27:G28"/>
    <mergeCell ref="C23:C29"/>
    <mergeCell ref="D23:D29"/>
    <mergeCell ref="G23:G25"/>
    <mergeCell ref="A5:A37"/>
    <mergeCell ref="E5:E11"/>
    <mergeCell ref="E4:F4"/>
    <mergeCell ref="F15:F19"/>
    <mergeCell ref="E27:E28"/>
    <mergeCell ref="H3:W4"/>
    <mergeCell ref="G20:G21"/>
    <mergeCell ref="H15:W19"/>
    <mergeCell ref="E15:E19"/>
    <mergeCell ref="H20:W21"/>
    <mergeCell ref="G3:G4"/>
    <mergeCell ref="H14:W14"/>
    <mergeCell ref="S5:T5"/>
    <mergeCell ref="H12:W12"/>
    <mergeCell ref="S13:T13"/>
  </mergeCells>
  <phoneticPr fontId="2" type="noConversion"/>
  <printOptions horizontalCentered="1"/>
  <pageMargins left="0.11811023622047245" right="0.11811023622047245" top="0.6692913385826772" bottom="0.15748031496062992" header="0.31496062992125984" footer="0.31496062992125984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W37"/>
  <sheetViews>
    <sheetView view="pageBreakPreview" zoomScale="130" zoomScaleNormal="85" zoomScaleSheetLayoutView="130" workbookViewId="0">
      <selection activeCell="N40" sqref="N40"/>
    </sheetView>
  </sheetViews>
  <sheetFormatPr defaultRowHeight="17.25"/>
  <cols>
    <col min="1" max="1" width="2.875" style="18" customWidth="1"/>
    <col min="2" max="2" width="8.125" style="19" customWidth="1"/>
    <col min="3" max="3" width="2.875" style="19" customWidth="1"/>
    <col min="4" max="4" width="8.125" style="20" customWidth="1"/>
    <col min="5" max="5" width="3.875" style="20" customWidth="1"/>
    <col min="6" max="6" width="8" style="20" customWidth="1"/>
    <col min="7" max="7" width="11.625" style="28" customWidth="1"/>
    <col min="8" max="8" width="6.125" style="29" customWidth="1"/>
    <col min="9" max="9" width="1.75" style="30" customWidth="1"/>
    <col min="10" max="10" width="3" style="30" customWidth="1"/>
    <col min="11" max="11" width="2.125" style="30" customWidth="1"/>
    <col min="12" max="12" width="1.875" style="30" customWidth="1"/>
    <col min="13" max="13" width="2.625" style="30" customWidth="1"/>
    <col min="14" max="14" width="3.375" style="30" customWidth="1"/>
    <col min="15" max="15" width="2" style="30" customWidth="1"/>
    <col min="16" max="17" width="2.625" style="30" customWidth="1"/>
    <col min="18" max="19" width="1.75" style="30" customWidth="1"/>
    <col min="20" max="20" width="2.75" style="30" customWidth="1"/>
    <col min="21" max="22" width="1.75" style="30" customWidth="1"/>
    <col min="23" max="23" width="9.25" style="31" customWidth="1"/>
    <col min="24" max="16384" width="9" style="1"/>
  </cols>
  <sheetData>
    <row r="1" spans="1:23" ht="30" customHeight="1">
      <c r="A1" s="230" t="s">
        <v>154</v>
      </c>
      <c r="B1" s="230"/>
      <c r="C1" s="230"/>
      <c r="D1" s="230"/>
      <c r="E1" s="230"/>
      <c r="F1" s="230"/>
      <c r="G1" s="230"/>
      <c r="H1" s="230"/>
      <c r="I1" s="230"/>
      <c r="J1" s="230"/>
      <c r="K1" s="230"/>
      <c r="L1" s="230"/>
      <c r="M1" s="230"/>
      <c r="N1" s="230"/>
      <c r="O1" s="230"/>
      <c r="P1" s="230"/>
      <c r="Q1" s="230"/>
      <c r="R1" s="230"/>
      <c r="S1" s="230"/>
      <c r="T1" s="230"/>
      <c r="U1" s="230"/>
      <c r="V1" s="230"/>
      <c r="W1" s="230"/>
    </row>
    <row r="2" spans="1:23" ht="21" customHeight="1" thickBot="1">
      <c r="A2" s="231" t="s">
        <v>55</v>
      </c>
      <c r="B2" s="231"/>
      <c r="C2" s="231"/>
      <c r="D2" s="231"/>
      <c r="E2" s="14"/>
      <c r="F2" s="232" t="s">
        <v>1</v>
      </c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</row>
    <row r="3" spans="1:23" ht="22.5" customHeight="1">
      <c r="A3" s="249" t="s">
        <v>2</v>
      </c>
      <c r="B3" s="250"/>
      <c r="C3" s="250"/>
      <c r="D3" s="250"/>
      <c r="E3" s="250"/>
      <c r="F3" s="251"/>
      <c r="G3" s="363" t="s">
        <v>69</v>
      </c>
      <c r="H3" s="237" t="s">
        <v>70</v>
      </c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9"/>
    </row>
    <row r="4" spans="1:23" ht="22.5" customHeight="1" thickBot="1">
      <c r="A4" s="243" t="s">
        <v>3</v>
      </c>
      <c r="B4" s="228"/>
      <c r="C4" s="227" t="s">
        <v>4</v>
      </c>
      <c r="D4" s="228"/>
      <c r="E4" s="227" t="s">
        <v>5</v>
      </c>
      <c r="F4" s="228"/>
      <c r="G4" s="364"/>
      <c r="H4" s="240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2"/>
    </row>
    <row r="5" spans="1:23" ht="18" customHeight="1" thickTop="1">
      <c r="A5" s="381" t="s">
        <v>6</v>
      </c>
      <c r="B5" s="229" t="s">
        <v>71</v>
      </c>
      <c r="C5" s="229">
        <v>11</v>
      </c>
      <c r="D5" s="229" t="s">
        <v>56</v>
      </c>
      <c r="E5" s="229">
        <v>111</v>
      </c>
      <c r="F5" s="229" t="s">
        <v>72</v>
      </c>
      <c r="G5" s="367">
        <v>19735200</v>
      </c>
      <c r="H5" s="365" t="s">
        <v>178</v>
      </c>
      <c r="I5" s="309"/>
      <c r="J5" s="309"/>
      <c r="K5" s="309"/>
      <c r="L5" s="309"/>
      <c r="M5" s="309"/>
      <c r="N5" s="309"/>
      <c r="O5" s="309"/>
      <c r="P5" s="309"/>
      <c r="Q5" s="309"/>
      <c r="R5" s="309"/>
      <c r="S5" s="309"/>
      <c r="T5" s="309"/>
      <c r="U5" s="309"/>
      <c r="V5" s="309"/>
      <c r="W5" s="366"/>
    </row>
    <row r="6" spans="1:23" ht="18" customHeight="1">
      <c r="A6" s="382"/>
      <c r="B6" s="375"/>
      <c r="C6" s="375"/>
      <c r="D6" s="375"/>
      <c r="E6" s="380"/>
      <c r="F6" s="380"/>
      <c r="G6" s="368"/>
      <c r="H6" s="198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200"/>
    </row>
    <row r="7" spans="1:23" ht="18" customHeight="1">
      <c r="A7" s="382"/>
      <c r="B7" s="375"/>
      <c r="C7" s="375"/>
      <c r="D7" s="375"/>
      <c r="E7" s="380"/>
      <c r="F7" s="380"/>
      <c r="G7" s="369"/>
      <c r="H7" s="164"/>
      <c r="I7" s="165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165"/>
      <c r="V7" s="165"/>
      <c r="W7" s="166"/>
    </row>
    <row r="8" spans="1:23" ht="18" customHeight="1">
      <c r="A8" s="382"/>
      <c r="B8" s="375"/>
      <c r="C8" s="375"/>
      <c r="D8" s="375"/>
      <c r="E8" s="180">
        <v>112</v>
      </c>
      <c r="F8" s="180" t="s">
        <v>73</v>
      </c>
      <c r="G8" s="388">
        <v>12960000</v>
      </c>
      <c r="H8" s="196" t="s">
        <v>155</v>
      </c>
      <c r="I8" s="167"/>
      <c r="J8" s="167"/>
      <c r="K8" s="167"/>
      <c r="L8" s="167"/>
      <c r="M8" s="167"/>
      <c r="N8" s="167"/>
      <c r="O8" s="167"/>
      <c r="P8" s="167"/>
      <c r="Q8" s="167"/>
      <c r="R8" s="167"/>
      <c r="S8" s="167"/>
      <c r="T8" s="167"/>
      <c r="U8" s="167"/>
      <c r="V8" s="167"/>
      <c r="W8" s="197"/>
    </row>
    <row r="9" spans="1:23" ht="18" customHeight="1">
      <c r="A9" s="382"/>
      <c r="B9" s="375"/>
      <c r="C9" s="376"/>
      <c r="D9" s="376"/>
      <c r="E9" s="376"/>
      <c r="F9" s="376"/>
      <c r="G9" s="389"/>
      <c r="H9" s="164"/>
      <c r="I9" s="165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165"/>
      <c r="V9" s="165"/>
      <c r="W9" s="166"/>
    </row>
    <row r="10" spans="1:23" ht="18" customHeight="1">
      <c r="A10" s="383"/>
      <c r="B10" s="384"/>
      <c r="C10" s="377" t="s">
        <v>25</v>
      </c>
      <c r="D10" s="378"/>
      <c r="E10" s="378"/>
      <c r="F10" s="379"/>
      <c r="G10" s="103">
        <f>G5+G8</f>
        <v>32695200</v>
      </c>
      <c r="H10" s="104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  <c r="U10" s="105"/>
      <c r="V10" s="106"/>
      <c r="W10" s="107"/>
    </row>
    <row r="11" spans="1:23" ht="18" customHeight="1">
      <c r="A11" s="172" t="s">
        <v>41</v>
      </c>
      <c r="B11" s="191" t="s">
        <v>57</v>
      </c>
      <c r="C11" s="370">
        <v>41</v>
      </c>
      <c r="D11" s="370" t="s">
        <v>57</v>
      </c>
      <c r="E11" s="370">
        <v>412</v>
      </c>
      <c r="F11" s="372" t="s">
        <v>74</v>
      </c>
      <c r="G11" s="385">
        <v>10620824</v>
      </c>
      <c r="H11" s="196" t="s">
        <v>156</v>
      </c>
      <c r="I11" s="167"/>
      <c r="J11" s="167"/>
      <c r="K11" s="167"/>
      <c r="L11" s="167"/>
      <c r="M11" s="167"/>
      <c r="N11" s="167"/>
      <c r="O11" s="167"/>
      <c r="P11" s="167"/>
      <c r="Q11" s="167"/>
      <c r="R11" s="167"/>
      <c r="S11" s="167"/>
      <c r="T11" s="167"/>
      <c r="U11" s="167"/>
      <c r="V11" s="167"/>
      <c r="W11" s="197"/>
    </row>
    <row r="12" spans="1:23" ht="18" customHeight="1">
      <c r="A12" s="216"/>
      <c r="B12" s="270"/>
      <c r="C12" s="370"/>
      <c r="D12" s="370"/>
      <c r="E12" s="370"/>
      <c r="F12" s="373"/>
      <c r="G12" s="386"/>
      <c r="H12" s="198"/>
      <c r="I12" s="199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200"/>
    </row>
    <row r="13" spans="1:23" ht="18" customHeight="1">
      <c r="A13" s="216"/>
      <c r="B13" s="270"/>
      <c r="C13" s="370"/>
      <c r="D13" s="370"/>
      <c r="E13" s="370"/>
      <c r="F13" s="373"/>
      <c r="G13" s="386"/>
      <c r="H13" s="198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200"/>
    </row>
    <row r="14" spans="1:23" ht="9" customHeight="1">
      <c r="A14" s="216"/>
      <c r="B14" s="270"/>
      <c r="C14" s="370"/>
      <c r="D14" s="370"/>
      <c r="E14" s="370"/>
      <c r="F14" s="374"/>
      <c r="G14" s="387"/>
      <c r="H14" s="164"/>
      <c r="I14" s="165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165"/>
      <c r="V14" s="165"/>
      <c r="W14" s="166"/>
    </row>
    <row r="15" spans="1:23" ht="18" customHeight="1">
      <c r="A15" s="173"/>
      <c r="B15" s="163"/>
      <c r="C15" s="350" t="s">
        <v>25</v>
      </c>
      <c r="D15" s="371"/>
      <c r="E15" s="351"/>
      <c r="F15" s="333"/>
      <c r="G15" s="143">
        <f>G11</f>
        <v>10620824</v>
      </c>
      <c r="H15" s="144"/>
      <c r="I15" s="145"/>
      <c r="J15" s="145"/>
      <c r="K15" s="145"/>
      <c r="L15" s="145"/>
      <c r="M15" s="145"/>
      <c r="N15" s="145"/>
      <c r="O15" s="145"/>
      <c r="P15" s="145"/>
      <c r="Q15" s="145"/>
      <c r="R15" s="145"/>
      <c r="S15" s="145"/>
      <c r="T15" s="145"/>
      <c r="U15" s="145"/>
      <c r="V15" s="145"/>
      <c r="W15" s="146"/>
    </row>
    <row r="16" spans="1:23" ht="18" customHeight="1">
      <c r="A16" s="172" t="s">
        <v>58</v>
      </c>
      <c r="B16" s="162" t="s">
        <v>59</v>
      </c>
      <c r="C16" s="191">
        <v>51</v>
      </c>
      <c r="D16" s="180" t="s">
        <v>59</v>
      </c>
      <c r="E16" s="10">
        <v>512</v>
      </c>
      <c r="F16" s="5" t="s">
        <v>60</v>
      </c>
      <c r="G16" s="15">
        <v>0</v>
      </c>
      <c r="H16" s="71"/>
      <c r="I16" s="201"/>
      <c r="J16" s="201"/>
      <c r="K16" s="201"/>
      <c r="L16" s="201"/>
      <c r="M16" s="74"/>
      <c r="N16" s="74"/>
      <c r="O16" s="201"/>
      <c r="P16" s="201"/>
      <c r="Q16" s="74"/>
      <c r="R16" s="74"/>
      <c r="S16" s="74"/>
      <c r="T16" s="74"/>
      <c r="U16" s="74"/>
      <c r="V16" s="23"/>
      <c r="W16" s="82"/>
    </row>
    <row r="17" spans="1:23" ht="18" customHeight="1">
      <c r="A17" s="216"/>
      <c r="B17" s="179"/>
      <c r="C17" s="192"/>
      <c r="D17" s="182"/>
      <c r="E17" s="10">
        <v>513</v>
      </c>
      <c r="F17" s="5" t="s">
        <v>75</v>
      </c>
      <c r="G17" s="15">
        <v>0</v>
      </c>
      <c r="H17" s="67"/>
      <c r="I17" s="186"/>
      <c r="J17" s="186"/>
      <c r="K17" s="186"/>
      <c r="L17" s="186"/>
      <c r="M17" s="74"/>
      <c r="N17" s="74"/>
      <c r="O17" s="201"/>
      <c r="P17" s="201"/>
      <c r="Q17" s="70"/>
      <c r="R17" s="70"/>
      <c r="S17" s="70"/>
      <c r="T17" s="70"/>
      <c r="U17" s="70"/>
      <c r="V17" s="23"/>
      <c r="W17" s="77"/>
    </row>
    <row r="18" spans="1:23" ht="18" customHeight="1">
      <c r="A18" s="178"/>
      <c r="B18" s="179"/>
      <c r="C18" s="357" t="s">
        <v>25</v>
      </c>
      <c r="D18" s="371"/>
      <c r="E18" s="358"/>
      <c r="F18" s="359"/>
      <c r="G18" s="147">
        <f>G16+G17</f>
        <v>0</v>
      </c>
      <c r="H18" s="104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105"/>
      <c r="V18" s="105"/>
      <c r="W18" s="107"/>
    </row>
    <row r="19" spans="1:23" ht="18" customHeight="1">
      <c r="A19" s="222" t="s">
        <v>45</v>
      </c>
      <c r="B19" s="180" t="s">
        <v>61</v>
      </c>
      <c r="C19" s="180">
        <v>61</v>
      </c>
      <c r="D19" s="180" t="s">
        <v>61</v>
      </c>
      <c r="E19" s="180">
        <v>611</v>
      </c>
      <c r="F19" s="180" t="s">
        <v>62</v>
      </c>
      <c r="G19" s="388">
        <v>147913200</v>
      </c>
      <c r="H19" s="196" t="s">
        <v>157</v>
      </c>
      <c r="I19" s="167"/>
      <c r="J19" s="167"/>
      <c r="K19" s="167"/>
      <c r="L19" s="167"/>
      <c r="M19" s="167"/>
      <c r="N19" s="167"/>
      <c r="O19" s="167"/>
      <c r="P19" s="167"/>
      <c r="Q19" s="167"/>
      <c r="R19" s="167"/>
      <c r="S19" s="167"/>
      <c r="T19" s="167"/>
      <c r="U19" s="167"/>
      <c r="V19" s="167"/>
      <c r="W19" s="197"/>
    </row>
    <row r="20" spans="1:23" ht="18" customHeight="1">
      <c r="A20" s="223"/>
      <c r="B20" s="181"/>
      <c r="C20" s="181"/>
      <c r="D20" s="181"/>
      <c r="E20" s="181"/>
      <c r="F20" s="181"/>
      <c r="G20" s="368"/>
      <c r="H20" s="198"/>
      <c r="I20" s="199"/>
      <c r="J20" s="199"/>
      <c r="K20" s="199"/>
      <c r="L20" s="199"/>
      <c r="M20" s="199"/>
      <c r="N20" s="199"/>
      <c r="O20" s="199"/>
      <c r="P20" s="199"/>
      <c r="Q20" s="199"/>
      <c r="R20" s="199"/>
      <c r="S20" s="199"/>
      <c r="T20" s="199"/>
      <c r="U20" s="199"/>
      <c r="V20" s="199"/>
      <c r="W20" s="200"/>
    </row>
    <row r="21" spans="1:23" ht="18" customHeight="1">
      <c r="A21" s="223"/>
      <c r="B21" s="181"/>
      <c r="C21" s="181"/>
      <c r="D21" s="181"/>
      <c r="E21" s="181"/>
      <c r="F21" s="181"/>
      <c r="G21" s="368"/>
      <c r="H21" s="198"/>
      <c r="I21" s="199"/>
      <c r="J21" s="199"/>
      <c r="K21" s="199"/>
      <c r="L21" s="199"/>
      <c r="M21" s="199"/>
      <c r="N21" s="199"/>
      <c r="O21" s="199"/>
      <c r="P21" s="199"/>
      <c r="Q21" s="199"/>
      <c r="R21" s="199"/>
      <c r="S21" s="199"/>
      <c r="T21" s="199"/>
      <c r="U21" s="199"/>
      <c r="V21" s="199"/>
      <c r="W21" s="200"/>
    </row>
    <row r="22" spans="1:23" ht="18" customHeight="1">
      <c r="A22" s="223"/>
      <c r="B22" s="181"/>
      <c r="C22" s="181"/>
      <c r="D22" s="181"/>
      <c r="E22" s="181"/>
      <c r="F22" s="181"/>
      <c r="G22" s="368"/>
      <c r="H22" s="198"/>
      <c r="I22" s="199"/>
      <c r="J22" s="199"/>
      <c r="K22" s="199"/>
      <c r="L22" s="199"/>
      <c r="M22" s="199"/>
      <c r="N22" s="199"/>
      <c r="O22" s="199"/>
      <c r="P22" s="199"/>
      <c r="Q22" s="199"/>
      <c r="R22" s="199"/>
      <c r="S22" s="199"/>
      <c r="T22" s="199"/>
      <c r="U22" s="199"/>
      <c r="V22" s="199"/>
      <c r="W22" s="200"/>
    </row>
    <row r="23" spans="1:23" ht="18" customHeight="1">
      <c r="A23" s="223"/>
      <c r="B23" s="181"/>
      <c r="C23" s="181"/>
      <c r="D23" s="181"/>
      <c r="E23" s="181"/>
      <c r="F23" s="181"/>
      <c r="G23" s="368"/>
      <c r="H23" s="198"/>
      <c r="I23" s="199"/>
      <c r="J23" s="199"/>
      <c r="K23" s="199"/>
      <c r="L23" s="199"/>
      <c r="M23" s="199"/>
      <c r="N23" s="199"/>
      <c r="O23" s="199"/>
      <c r="P23" s="199"/>
      <c r="Q23" s="199"/>
      <c r="R23" s="199"/>
      <c r="S23" s="199"/>
      <c r="T23" s="199"/>
      <c r="U23" s="199"/>
      <c r="V23" s="199"/>
      <c r="W23" s="200"/>
    </row>
    <row r="24" spans="1:23" ht="6.75" customHeight="1">
      <c r="A24" s="223"/>
      <c r="B24" s="181"/>
      <c r="C24" s="182"/>
      <c r="D24" s="182"/>
      <c r="E24" s="182"/>
      <c r="F24" s="182"/>
      <c r="G24" s="390"/>
      <c r="H24" s="164"/>
      <c r="I24" s="165"/>
      <c r="J24" s="165"/>
      <c r="K24" s="165"/>
      <c r="L24" s="165"/>
      <c r="M24" s="165"/>
      <c r="N24" s="165"/>
      <c r="O24" s="165"/>
      <c r="P24" s="165"/>
      <c r="Q24" s="165"/>
      <c r="R24" s="165"/>
      <c r="S24" s="165"/>
      <c r="T24" s="165"/>
      <c r="U24" s="165"/>
      <c r="V24" s="165"/>
      <c r="W24" s="166"/>
    </row>
    <row r="25" spans="1:23" ht="18" customHeight="1">
      <c r="A25" s="224"/>
      <c r="B25" s="182"/>
      <c r="C25" s="357" t="s">
        <v>25</v>
      </c>
      <c r="D25" s="371"/>
      <c r="E25" s="358"/>
      <c r="F25" s="359"/>
      <c r="G25" s="148">
        <f>G19</f>
        <v>147913200</v>
      </c>
      <c r="H25" s="393"/>
      <c r="I25" s="394"/>
      <c r="J25" s="394"/>
      <c r="K25" s="394"/>
      <c r="L25" s="394"/>
      <c r="M25" s="394"/>
      <c r="N25" s="394"/>
      <c r="O25" s="394"/>
      <c r="P25" s="394"/>
      <c r="Q25" s="394"/>
      <c r="R25" s="394"/>
      <c r="S25" s="394"/>
      <c r="T25" s="394"/>
      <c r="U25" s="394"/>
      <c r="V25" s="394"/>
      <c r="W25" s="395"/>
    </row>
    <row r="26" spans="1:23" ht="18" customHeight="1">
      <c r="A26" s="216" t="s">
        <v>52</v>
      </c>
      <c r="B26" s="179" t="s">
        <v>63</v>
      </c>
      <c r="C26" s="191">
        <v>81</v>
      </c>
      <c r="D26" s="370" t="s">
        <v>63</v>
      </c>
      <c r="E26" s="10">
        <v>811</v>
      </c>
      <c r="F26" s="17" t="s">
        <v>124</v>
      </c>
      <c r="G26" s="15"/>
      <c r="H26" s="159"/>
      <c r="I26" s="160"/>
      <c r="J26" s="160"/>
      <c r="K26" s="160"/>
      <c r="L26" s="160"/>
      <c r="M26" s="160"/>
      <c r="N26" s="160"/>
      <c r="O26" s="70"/>
      <c r="P26" s="70"/>
      <c r="Q26" s="70"/>
      <c r="R26" s="70"/>
      <c r="S26" s="70"/>
      <c r="T26" s="70"/>
      <c r="U26" s="70"/>
      <c r="V26" s="24"/>
      <c r="W26" s="77"/>
    </row>
    <row r="27" spans="1:23" ht="18" customHeight="1">
      <c r="A27" s="216"/>
      <c r="B27" s="179"/>
      <c r="C27" s="270"/>
      <c r="D27" s="370"/>
      <c r="E27" s="10">
        <v>812</v>
      </c>
      <c r="F27" s="17" t="s">
        <v>125</v>
      </c>
      <c r="G27" s="15"/>
      <c r="H27" s="205"/>
      <c r="I27" s="186"/>
      <c r="J27" s="186"/>
      <c r="K27" s="186"/>
      <c r="L27" s="186"/>
      <c r="M27" s="186"/>
      <c r="N27" s="186"/>
      <c r="O27" s="186"/>
      <c r="P27" s="186"/>
      <c r="Q27" s="186"/>
      <c r="R27" s="186"/>
      <c r="S27" s="186"/>
      <c r="T27" s="186"/>
      <c r="U27" s="186"/>
      <c r="V27" s="186"/>
      <c r="W27" s="206"/>
    </row>
    <row r="28" spans="1:23" ht="18" customHeight="1">
      <c r="A28" s="216"/>
      <c r="B28" s="179"/>
      <c r="C28" s="270"/>
      <c r="D28" s="370"/>
      <c r="E28" s="10">
        <v>813</v>
      </c>
      <c r="F28" s="17" t="s">
        <v>126</v>
      </c>
      <c r="G28" s="15"/>
      <c r="H28" s="164"/>
      <c r="I28" s="165"/>
      <c r="J28" s="165"/>
      <c r="K28" s="165"/>
      <c r="L28" s="165"/>
      <c r="M28" s="165"/>
      <c r="N28" s="165"/>
      <c r="O28" s="165"/>
      <c r="P28" s="165"/>
      <c r="Q28" s="165"/>
      <c r="R28" s="165"/>
      <c r="S28" s="165"/>
      <c r="T28" s="165"/>
      <c r="U28" s="165"/>
      <c r="V28" s="165"/>
      <c r="W28" s="166"/>
    </row>
    <row r="29" spans="1:23" ht="18" customHeight="1">
      <c r="A29" s="216"/>
      <c r="B29" s="179"/>
      <c r="C29" s="192"/>
      <c r="D29" s="370"/>
      <c r="E29" s="10">
        <v>814</v>
      </c>
      <c r="F29" s="17" t="s">
        <v>127</v>
      </c>
      <c r="G29" s="15"/>
      <c r="H29" s="159"/>
      <c r="I29" s="160"/>
      <c r="J29" s="160"/>
      <c r="K29" s="160"/>
      <c r="L29" s="160"/>
      <c r="M29" s="160"/>
      <c r="N29" s="160"/>
      <c r="O29" s="160"/>
      <c r="P29" s="160"/>
      <c r="Q29" s="160"/>
      <c r="R29" s="160"/>
      <c r="S29" s="160"/>
      <c r="T29" s="160"/>
      <c r="U29" s="160"/>
      <c r="V29" s="160"/>
      <c r="W29" s="161"/>
    </row>
    <row r="30" spans="1:23" ht="18" customHeight="1">
      <c r="A30" s="173"/>
      <c r="B30" s="163"/>
      <c r="C30" s="331" t="s">
        <v>25</v>
      </c>
      <c r="D30" s="351"/>
      <c r="E30" s="332"/>
      <c r="F30" s="333"/>
      <c r="G30" s="103"/>
      <c r="H30" s="117"/>
      <c r="I30" s="105"/>
      <c r="J30" s="105"/>
      <c r="K30" s="105"/>
      <c r="L30" s="105"/>
      <c r="M30" s="105"/>
      <c r="N30" s="105"/>
      <c r="O30" s="105"/>
      <c r="P30" s="105"/>
      <c r="Q30" s="105"/>
      <c r="R30" s="105"/>
      <c r="S30" s="105"/>
      <c r="T30" s="105"/>
      <c r="U30" s="105"/>
      <c r="V30" s="105"/>
      <c r="W30" s="107"/>
    </row>
    <row r="31" spans="1:23" ht="18" customHeight="1">
      <c r="A31" s="172" t="s">
        <v>129</v>
      </c>
      <c r="B31" s="162" t="s">
        <v>64</v>
      </c>
      <c r="C31" s="5">
        <v>91</v>
      </c>
      <c r="D31" s="5" t="s">
        <v>64</v>
      </c>
      <c r="E31" s="5">
        <v>911</v>
      </c>
      <c r="F31" s="5" t="s">
        <v>65</v>
      </c>
      <c r="G31" s="15">
        <v>5765876</v>
      </c>
      <c r="H31" s="67"/>
      <c r="I31" s="70"/>
      <c r="J31" s="70"/>
      <c r="K31" s="70"/>
      <c r="L31" s="70"/>
      <c r="M31" s="70"/>
      <c r="N31" s="70"/>
      <c r="O31" s="70"/>
      <c r="P31" s="70"/>
      <c r="Q31" s="70"/>
      <c r="R31" s="70"/>
      <c r="S31" s="70"/>
      <c r="T31" s="70"/>
      <c r="U31" s="70"/>
      <c r="V31" s="70"/>
      <c r="W31" s="77"/>
    </row>
    <row r="32" spans="1:23" ht="18" customHeight="1">
      <c r="A32" s="173"/>
      <c r="B32" s="163"/>
      <c r="C32" s="331" t="s">
        <v>25</v>
      </c>
      <c r="D32" s="332"/>
      <c r="E32" s="332"/>
      <c r="F32" s="333"/>
      <c r="G32" s="103">
        <v>5765876</v>
      </c>
      <c r="H32" s="104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  <c r="U32" s="105"/>
      <c r="V32" s="105"/>
      <c r="W32" s="107"/>
    </row>
    <row r="33" spans="1:23" ht="18" customHeight="1">
      <c r="A33" s="177">
        <v>10</v>
      </c>
      <c r="B33" s="162" t="s">
        <v>66</v>
      </c>
      <c r="C33" s="162">
        <v>101</v>
      </c>
      <c r="D33" s="162" t="s">
        <v>66</v>
      </c>
      <c r="E33" s="5">
        <v>1012</v>
      </c>
      <c r="F33" s="5" t="s">
        <v>67</v>
      </c>
      <c r="G33" s="15">
        <v>10000</v>
      </c>
      <c r="H33" s="168"/>
      <c r="I33" s="396"/>
      <c r="J33" s="396"/>
      <c r="K33" s="396"/>
      <c r="L33" s="396"/>
      <c r="M33" s="396"/>
      <c r="N33" s="396"/>
      <c r="O33" s="396"/>
      <c r="P33" s="396"/>
      <c r="Q33" s="396"/>
      <c r="R33" s="396"/>
      <c r="S33" s="396"/>
      <c r="T33" s="396"/>
      <c r="U33" s="396"/>
      <c r="V33" s="396"/>
      <c r="W33" s="397"/>
    </row>
    <row r="34" spans="1:23" ht="18" customHeight="1">
      <c r="A34" s="178"/>
      <c r="B34" s="179"/>
      <c r="C34" s="179"/>
      <c r="D34" s="179"/>
      <c r="E34" s="162">
        <v>1013</v>
      </c>
      <c r="F34" s="162" t="s">
        <v>128</v>
      </c>
      <c r="G34" s="391">
        <v>3900000</v>
      </c>
      <c r="H34" s="196" t="s">
        <v>158</v>
      </c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  <c r="T34" s="167"/>
      <c r="U34" s="167"/>
      <c r="V34" s="167"/>
      <c r="W34" s="197"/>
    </row>
    <row r="35" spans="1:23" ht="27" customHeight="1">
      <c r="A35" s="178"/>
      <c r="B35" s="179"/>
      <c r="C35" s="163"/>
      <c r="D35" s="163"/>
      <c r="E35" s="163"/>
      <c r="F35" s="163"/>
      <c r="G35" s="392"/>
      <c r="H35" s="164"/>
      <c r="I35" s="165"/>
      <c r="J35" s="165"/>
      <c r="K35" s="165"/>
      <c r="L35" s="165"/>
      <c r="M35" s="165"/>
      <c r="N35" s="165"/>
      <c r="O35" s="165"/>
      <c r="P35" s="165"/>
      <c r="Q35" s="165"/>
      <c r="R35" s="165"/>
      <c r="S35" s="165"/>
      <c r="T35" s="165"/>
      <c r="U35" s="165"/>
      <c r="V35" s="165"/>
      <c r="W35" s="166"/>
    </row>
    <row r="36" spans="1:23" ht="18" customHeight="1">
      <c r="A36" s="173"/>
      <c r="B36" s="163"/>
      <c r="C36" s="331" t="s">
        <v>25</v>
      </c>
      <c r="D36" s="332"/>
      <c r="E36" s="332"/>
      <c r="F36" s="333"/>
      <c r="G36" s="103">
        <f>G34+G33</f>
        <v>3910000</v>
      </c>
      <c r="H36" s="104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  <c r="U36" s="105"/>
      <c r="V36" s="106"/>
      <c r="W36" s="107"/>
    </row>
    <row r="37" spans="1:23" ht="18" customHeight="1" thickBot="1">
      <c r="A37" s="360" t="s">
        <v>68</v>
      </c>
      <c r="B37" s="361"/>
      <c r="C37" s="361"/>
      <c r="D37" s="361"/>
      <c r="E37" s="361"/>
      <c r="F37" s="362"/>
      <c r="G37" s="141">
        <f>SUM(G10,G15,G25,G32,G36)</f>
        <v>200905100</v>
      </c>
      <c r="H37" s="142"/>
      <c r="I37" s="137"/>
      <c r="J37" s="137"/>
      <c r="K37" s="137"/>
      <c r="L37" s="137"/>
      <c r="M37" s="137"/>
      <c r="N37" s="137"/>
      <c r="O37" s="137"/>
      <c r="P37" s="137"/>
      <c r="Q37" s="137"/>
      <c r="R37" s="137"/>
      <c r="S37" s="137"/>
      <c r="T37" s="137"/>
      <c r="U37" s="137"/>
      <c r="V37" s="137"/>
      <c r="W37" s="140"/>
    </row>
  </sheetData>
  <mergeCells count="74">
    <mergeCell ref="H29:W29"/>
    <mergeCell ref="H25:W25"/>
    <mergeCell ref="H34:W35"/>
    <mergeCell ref="H27:W27"/>
    <mergeCell ref="H26:N26"/>
    <mergeCell ref="H33:W33"/>
    <mergeCell ref="B33:B36"/>
    <mergeCell ref="E34:E35"/>
    <mergeCell ref="F34:F35"/>
    <mergeCell ref="C33:C35"/>
    <mergeCell ref="A26:A30"/>
    <mergeCell ref="G34:G35"/>
    <mergeCell ref="D33:D35"/>
    <mergeCell ref="B26:B30"/>
    <mergeCell ref="B19:B25"/>
    <mergeCell ref="G19:G24"/>
    <mergeCell ref="A37:F37"/>
    <mergeCell ref="A31:A32"/>
    <mergeCell ref="B31:B32"/>
    <mergeCell ref="C32:F32"/>
    <mergeCell ref="A33:A36"/>
    <mergeCell ref="C36:F36"/>
    <mergeCell ref="O16:P16"/>
    <mergeCell ref="C30:F30"/>
    <mergeCell ref="C25:F25"/>
    <mergeCell ref="D19:D24"/>
    <mergeCell ref="I17:L17"/>
    <mergeCell ref="O17:P17"/>
    <mergeCell ref="C26:C29"/>
    <mergeCell ref="D26:D29"/>
    <mergeCell ref="H19:W24"/>
    <mergeCell ref="H28:W28"/>
    <mergeCell ref="B16:B18"/>
    <mergeCell ref="E19:E24"/>
    <mergeCell ref="F19:F24"/>
    <mergeCell ref="C18:F18"/>
    <mergeCell ref="C19:C24"/>
    <mergeCell ref="D16:D17"/>
    <mergeCell ref="H11:W14"/>
    <mergeCell ref="G11:G14"/>
    <mergeCell ref="G8:G9"/>
    <mergeCell ref="A19:A25"/>
    <mergeCell ref="C11:C14"/>
    <mergeCell ref="C16:C17"/>
    <mergeCell ref="A11:A15"/>
    <mergeCell ref="B11:B15"/>
    <mergeCell ref="A16:A18"/>
    <mergeCell ref="I16:L16"/>
    <mergeCell ref="A1:W1"/>
    <mergeCell ref="A2:B2"/>
    <mergeCell ref="C2:D2"/>
    <mergeCell ref="F2:W2"/>
    <mergeCell ref="C10:F10"/>
    <mergeCell ref="F5:F7"/>
    <mergeCell ref="A5:A10"/>
    <mergeCell ref="B5:B10"/>
    <mergeCell ref="E5:E7"/>
    <mergeCell ref="E8:E9"/>
    <mergeCell ref="H5:W7"/>
    <mergeCell ref="G5:G7"/>
    <mergeCell ref="D11:D14"/>
    <mergeCell ref="C15:F15"/>
    <mergeCell ref="E11:E14"/>
    <mergeCell ref="F11:F14"/>
    <mergeCell ref="C5:C9"/>
    <mergeCell ref="D5:D9"/>
    <mergeCell ref="F8:F9"/>
    <mergeCell ref="H8:W9"/>
    <mergeCell ref="G3:G4"/>
    <mergeCell ref="H3:W4"/>
    <mergeCell ref="A4:B4"/>
    <mergeCell ref="A3:F3"/>
    <mergeCell ref="C4:D4"/>
    <mergeCell ref="E4:F4"/>
  </mergeCells>
  <phoneticPr fontId="2" type="noConversion"/>
  <printOptions horizontalCentered="1"/>
  <pageMargins left="0.17" right="0.17" top="0.98425196850393704" bottom="0.98425196850393704" header="0.51181102362204722" footer="0.51181102362204722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X61"/>
  <sheetViews>
    <sheetView tabSelected="1" view="pageBreakPreview" zoomScale="140" zoomScaleNormal="100" zoomScaleSheetLayoutView="140" workbookViewId="0">
      <selection activeCell="H9" sqref="H9:W9"/>
    </sheetView>
  </sheetViews>
  <sheetFormatPr defaultRowHeight="16.5"/>
  <cols>
    <col min="1" max="1" width="2.875" style="11" customWidth="1"/>
    <col min="2" max="2" width="7.375" style="11" customWidth="1"/>
    <col min="3" max="3" width="2.875" style="11" customWidth="1"/>
    <col min="4" max="4" width="8.25" style="12" customWidth="1"/>
    <col min="5" max="5" width="4" style="12" customWidth="1"/>
    <col min="6" max="6" width="9.25" style="12" customWidth="1"/>
    <col min="7" max="7" width="12" style="48" customWidth="1"/>
    <col min="8" max="8" width="5.875" style="29" customWidth="1"/>
    <col min="9" max="9" width="3.625" style="30" customWidth="1"/>
    <col min="10" max="10" width="2.625" style="30" customWidth="1"/>
    <col min="11" max="11" width="1.625" style="30" customWidth="1"/>
    <col min="12" max="12" width="1.875" style="30" customWidth="1"/>
    <col min="13" max="13" width="2.75" style="30" customWidth="1"/>
    <col min="14" max="14" width="1.875" style="30" customWidth="1"/>
    <col min="15" max="15" width="2.5" style="30" customWidth="1"/>
    <col min="16" max="16" width="2.125" style="30" customWidth="1"/>
    <col min="17" max="17" width="2.25" style="30" customWidth="1"/>
    <col min="18" max="19" width="2.625" style="30" customWidth="1"/>
    <col min="20" max="21" width="1.875" style="30" customWidth="1"/>
    <col min="22" max="22" width="1.75" style="30" customWidth="1"/>
    <col min="23" max="23" width="8.25" style="31" customWidth="1"/>
    <col min="24" max="24" width="11.875" style="13" customWidth="1"/>
    <col min="25" max="16384" width="9" style="13"/>
  </cols>
  <sheetData>
    <row r="1" spans="1:24" ht="45" customHeight="1">
      <c r="A1" s="457" t="s">
        <v>182</v>
      </c>
      <c r="B1" s="457"/>
      <c r="C1" s="457"/>
      <c r="D1" s="457"/>
      <c r="E1" s="457"/>
      <c r="F1" s="457"/>
      <c r="G1" s="457"/>
      <c r="H1" s="457"/>
      <c r="I1" s="457"/>
      <c r="J1" s="457"/>
      <c r="K1" s="457"/>
      <c r="L1" s="457"/>
      <c r="M1" s="457"/>
      <c r="N1" s="457"/>
      <c r="O1" s="457"/>
      <c r="P1" s="457"/>
      <c r="Q1" s="457"/>
      <c r="R1" s="457"/>
      <c r="S1" s="457"/>
      <c r="T1" s="457"/>
      <c r="U1" s="457"/>
      <c r="V1" s="457"/>
      <c r="W1" s="457"/>
    </row>
    <row r="2" spans="1:24" ht="21" customHeight="1" thickBot="1">
      <c r="A2" s="231" t="s">
        <v>0</v>
      </c>
      <c r="B2" s="231"/>
      <c r="C2" s="2"/>
      <c r="D2" s="2"/>
      <c r="E2" s="2"/>
      <c r="F2" s="232" t="s">
        <v>1</v>
      </c>
      <c r="G2" s="232"/>
      <c r="H2" s="232"/>
      <c r="I2" s="232"/>
      <c r="J2" s="232"/>
      <c r="K2" s="232"/>
      <c r="L2" s="232"/>
      <c r="M2" s="232"/>
      <c r="N2" s="232"/>
      <c r="O2" s="232"/>
      <c r="P2" s="232"/>
      <c r="Q2" s="232"/>
      <c r="R2" s="232"/>
      <c r="S2" s="232"/>
      <c r="T2" s="232"/>
      <c r="U2" s="232"/>
      <c r="V2" s="232"/>
      <c r="W2" s="232"/>
    </row>
    <row r="3" spans="1:24" ht="22.5" customHeight="1">
      <c r="A3" s="249" t="s">
        <v>2</v>
      </c>
      <c r="B3" s="250"/>
      <c r="C3" s="250"/>
      <c r="D3" s="250"/>
      <c r="E3" s="250"/>
      <c r="F3" s="251"/>
      <c r="G3" s="235" t="s">
        <v>69</v>
      </c>
      <c r="H3" s="252" t="s">
        <v>70</v>
      </c>
      <c r="I3" s="238"/>
      <c r="J3" s="238"/>
      <c r="K3" s="238"/>
      <c r="L3" s="238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9"/>
    </row>
    <row r="4" spans="1:24" ht="22.5" customHeight="1" thickBot="1">
      <c r="A4" s="243" t="s">
        <v>3</v>
      </c>
      <c r="B4" s="228"/>
      <c r="C4" s="227" t="s">
        <v>4</v>
      </c>
      <c r="D4" s="228"/>
      <c r="E4" s="227" t="s">
        <v>5</v>
      </c>
      <c r="F4" s="228"/>
      <c r="G4" s="236"/>
      <c r="H4" s="253"/>
      <c r="I4" s="241"/>
      <c r="J4" s="241"/>
      <c r="K4" s="241"/>
      <c r="L4" s="241"/>
      <c r="M4" s="241"/>
      <c r="N4" s="241"/>
      <c r="O4" s="241"/>
      <c r="P4" s="241"/>
      <c r="Q4" s="241"/>
      <c r="R4" s="241"/>
      <c r="S4" s="241"/>
      <c r="T4" s="241"/>
      <c r="U4" s="241"/>
      <c r="V4" s="241"/>
      <c r="W4" s="242"/>
    </row>
    <row r="5" spans="1:24" ht="22.5" customHeight="1" thickTop="1">
      <c r="A5" s="274" t="s">
        <v>6</v>
      </c>
      <c r="B5" s="276" t="s">
        <v>7</v>
      </c>
      <c r="C5" s="276">
        <v>11</v>
      </c>
      <c r="D5" s="278" t="s">
        <v>8</v>
      </c>
      <c r="E5" s="276">
        <v>111</v>
      </c>
      <c r="F5" s="276" t="s">
        <v>9</v>
      </c>
      <c r="G5" s="306">
        <v>97800000</v>
      </c>
      <c r="H5" s="284" t="s">
        <v>187</v>
      </c>
      <c r="I5" s="285"/>
      <c r="J5" s="285"/>
      <c r="K5" s="285"/>
      <c r="L5" s="285"/>
      <c r="M5" s="285"/>
      <c r="N5" s="285"/>
      <c r="O5" s="285"/>
      <c r="P5" s="285"/>
      <c r="Q5" s="285"/>
      <c r="R5" s="285"/>
      <c r="S5" s="285"/>
      <c r="T5" s="285"/>
      <c r="U5" s="285"/>
      <c r="V5" s="285"/>
      <c r="W5" s="414"/>
    </row>
    <row r="6" spans="1:24" ht="64.5" customHeight="1">
      <c r="A6" s="429"/>
      <c r="B6" s="398"/>
      <c r="C6" s="398"/>
      <c r="D6" s="435"/>
      <c r="E6" s="398"/>
      <c r="F6" s="398"/>
      <c r="G6" s="405"/>
      <c r="H6" s="307"/>
      <c r="I6" s="201"/>
      <c r="J6" s="201"/>
      <c r="K6" s="201"/>
      <c r="L6" s="201"/>
      <c r="M6" s="201"/>
      <c r="N6" s="201"/>
      <c r="O6" s="201"/>
      <c r="P6" s="201"/>
      <c r="Q6" s="201"/>
      <c r="R6" s="201"/>
      <c r="S6" s="201"/>
      <c r="T6" s="201"/>
      <c r="U6" s="201"/>
      <c r="V6" s="201"/>
      <c r="W6" s="308"/>
    </row>
    <row r="7" spans="1:24" ht="23.1" customHeight="1">
      <c r="A7" s="429"/>
      <c r="B7" s="398"/>
      <c r="C7" s="398"/>
      <c r="D7" s="435"/>
      <c r="E7" s="5">
        <v>112</v>
      </c>
      <c r="F7" s="5" t="s">
        <v>131</v>
      </c>
      <c r="G7" s="35">
        <v>0</v>
      </c>
      <c r="H7" s="286"/>
      <c r="I7" s="186"/>
      <c r="J7" s="186"/>
      <c r="K7" s="186"/>
      <c r="L7" s="186"/>
      <c r="M7" s="186"/>
      <c r="N7" s="186"/>
      <c r="O7" s="186"/>
      <c r="P7" s="186"/>
      <c r="Q7" s="186"/>
      <c r="R7" s="186"/>
      <c r="S7" s="186"/>
      <c r="T7" s="186"/>
      <c r="U7" s="186"/>
      <c r="V7" s="186"/>
      <c r="W7" s="206"/>
    </row>
    <row r="8" spans="1:24" ht="23.1" customHeight="1">
      <c r="A8" s="429"/>
      <c r="B8" s="398"/>
      <c r="C8" s="398"/>
      <c r="D8" s="435"/>
      <c r="E8" s="5">
        <v>113</v>
      </c>
      <c r="F8" s="5" t="s">
        <v>10</v>
      </c>
      <c r="G8" s="35"/>
      <c r="H8" s="307"/>
      <c r="I8" s="201"/>
      <c r="J8" s="165"/>
      <c r="K8" s="165"/>
      <c r="L8" s="165"/>
      <c r="M8" s="165"/>
      <c r="N8" s="74"/>
      <c r="O8" s="74"/>
      <c r="P8" s="74"/>
      <c r="Q8" s="74"/>
      <c r="R8" s="26"/>
      <c r="S8" s="165"/>
      <c r="T8" s="165"/>
      <c r="U8" s="23"/>
      <c r="V8" s="406"/>
      <c r="W8" s="407"/>
    </row>
    <row r="9" spans="1:24" ht="72" customHeight="1">
      <c r="A9" s="429"/>
      <c r="B9" s="398"/>
      <c r="C9" s="398"/>
      <c r="D9" s="435"/>
      <c r="E9" s="68">
        <v>115</v>
      </c>
      <c r="F9" s="68" t="s">
        <v>76</v>
      </c>
      <c r="G9" s="38">
        <v>8000000</v>
      </c>
      <c r="H9" s="205" t="s">
        <v>188</v>
      </c>
      <c r="I9" s="186"/>
      <c r="J9" s="186"/>
      <c r="K9" s="186"/>
      <c r="L9" s="186"/>
      <c r="M9" s="186"/>
      <c r="N9" s="186"/>
      <c r="O9" s="186"/>
      <c r="P9" s="186"/>
      <c r="Q9" s="186"/>
      <c r="R9" s="186"/>
      <c r="S9" s="186"/>
      <c r="T9" s="186"/>
      <c r="U9" s="186"/>
      <c r="V9" s="186"/>
      <c r="W9" s="206"/>
    </row>
    <row r="10" spans="1:24" ht="22.5" customHeight="1">
      <c r="A10" s="429"/>
      <c r="B10" s="398"/>
      <c r="C10" s="398"/>
      <c r="D10" s="435"/>
      <c r="E10" s="265">
        <v>116</v>
      </c>
      <c r="F10" s="213" t="s">
        <v>11</v>
      </c>
      <c r="G10" s="411">
        <v>9112900</v>
      </c>
      <c r="H10" s="196" t="s">
        <v>179</v>
      </c>
      <c r="I10" s="167"/>
      <c r="J10" s="167"/>
      <c r="K10" s="167"/>
      <c r="L10" s="167"/>
      <c r="M10" s="167"/>
      <c r="N10" s="167"/>
      <c r="O10" s="167"/>
      <c r="P10" s="167"/>
      <c r="Q10" s="167"/>
      <c r="R10" s="167"/>
      <c r="S10" s="167"/>
      <c r="T10" s="167"/>
      <c r="U10" s="167"/>
      <c r="V10" s="167"/>
      <c r="W10" s="197"/>
    </row>
    <row r="11" spans="1:24" ht="22.5" customHeight="1">
      <c r="A11" s="429"/>
      <c r="B11" s="398"/>
      <c r="C11" s="398"/>
      <c r="D11" s="435"/>
      <c r="E11" s="428"/>
      <c r="F11" s="398"/>
      <c r="G11" s="412"/>
      <c r="H11" s="198"/>
      <c r="I11" s="199"/>
      <c r="J11" s="199"/>
      <c r="K11" s="199"/>
      <c r="L11" s="199"/>
      <c r="M11" s="199"/>
      <c r="N11" s="199"/>
      <c r="O11" s="199"/>
      <c r="P11" s="199"/>
      <c r="Q11" s="199"/>
      <c r="R11" s="199"/>
      <c r="S11" s="199"/>
      <c r="T11" s="199"/>
      <c r="U11" s="199"/>
      <c r="V11" s="199"/>
      <c r="W11" s="200"/>
    </row>
    <row r="12" spans="1:24" ht="22.5" customHeight="1">
      <c r="A12" s="429"/>
      <c r="B12" s="398"/>
      <c r="C12" s="398"/>
      <c r="D12" s="435"/>
      <c r="E12" s="428"/>
      <c r="F12" s="398"/>
      <c r="G12" s="412"/>
      <c r="H12" s="198"/>
      <c r="I12" s="199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200"/>
      <c r="X12" s="89"/>
    </row>
    <row r="13" spans="1:24" ht="22.5" customHeight="1">
      <c r="A13" s="429"/>
      <c r="B13" s="398"/>
      <c r="C13" s="398"/>
      <c r="D13" s="435"/>
      <c r="E13" s="428"/>
      <c r="F13" s="398"/>
      <c r="G13" s="412"/>
      <c r="H13" s="198"/>
      <c r="I13" s="199"/>
      <c r="J13" s="199"/>
      <c r="K13" s="199"/>
      <c r="L13" s="199"/>
      <c r="M13" s="199"/>
      <c r="N13" s="199"/>
      <c r="O13" s="199"/>
      <c r="P13" s="199"/>
      <c r="Q13" s="199"/>
      <c r="R13" s="199"/>
      <c r="S13" s="199"/>
      <c r="T13" s="199"/>
      <c r="U13" s="199"/>
      <c r="V13" s="199"/>
      <c r="W13" s="200"/>
      <c r="X13" s="89"/>
    </row>
    <row r="14" spans="1:24" ht="22.5" customHeight="1">
      <c r="A14" s="429"/>
      <c r="B14" s="398"/>
      <c r="C14" s="398"/>
      <c r="D14" s="435"/>
      <c r="E14" s="428"/>
      <c r="F14" s="398"/>
      <c r="G14" s="412"/>
      <c r="H14" s="164"/>
      <c r="I14" s="165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165"/>
      <c r="V14" s="165"/>
      <c r="W14" s="166"/>
      <c r="X14" s="89"/>
    </row>
    <row r="15" spans="1:24" ht="200.25" customHeight="1">
      <c r="A15" s="429"/>
      <c r="B15" s="398"/>
      <c r="C15" s="398"/>
      <c r="D15" s="435"/>
      <c r="E15" s="90">
        <v>117</v>
      </c>
      <c r="F15" s="91" t="s">
        <v>12</v>
      </c>
      <c r="G15" s="92">
        <v>5370000</v>
      </c>
      <c r="H15" s="218" t="s">
        <v>184</v>
      </c>
      <c r="I15" s="218"/>
      <c r="J15" s="218"/>
      <c r="K15" s="218"/>
      <c r="L15" s="218"/>
      <c r="M15" s="218"/>
      <c r="N15" s="218"/>
      <c r="O15" s="218"/>
      <c r="P15" s="218"/>
      <c r="Q15" s="218"/>
      <c r="R15" s="218"/>
      <c r="S15" s="218"/>
      <c r="T15" s="218"/>
      <c r="U15" s="218"/>
      <c r="V15" s="218"/>
      <c r="W15" s="219"/>
    </row>
    <row r="16" spans="1:24" ht="23.1" customHeight="1">
      <c r="A16" s="429"/>
      <c r="B16" s="398"/>
      <c r="C16" s="399"/>
      <c r="D16" s="413"/>
      <c r="E16" s="426" t="s">
        <v>13</v>
      </c>
      <c r="F16" s="427"/>
      <c r="G16" s="150">
        <f>SUM(G5:G15)</f>
        <v>120282900</v>
      </c>
      <c r="H16" s="444"/>
      <c r="I16" s="445"/>
      <c r="J16" s="151"/>
      <c r="K16" s="151"/>
      <c r="L16" s="151"/>
      <c r="M16" s="151"/>
      <c r="N16" s="151"/>
      <c r="O16" s="151"/>
      <c r="P16" s="151"/>
      <c r="Q16" s="151"/>
      <c r="R16" s="151"/>
      <c r="S16" s="151"/>
      <c r="T16" s="151"/>
      <c r="U16" s="151"/>
      <c r="V16" s="152"/>
      <c r="W16" s="153"/>
    </row>
    <row r="17" spans="1:23" ht="23.1" customHeight="1">
      <c r="A17" s="429"/>
      <c r="B17" s="398"/>
      <c r="C17" s="162">
        <v>12</v>
      </c>
      <c r="D17" s="162" t="s">
        <v>14</v>
      </c>
      <c r="E17" s="418">
        <v>121</v>
      </c>
      <c r="F17" s="181" t="s">
        <v>15</v>
      </c>
      <c r="G17" s="353">
        <v>600000</v>
      </c>
      <c r="H17" s="436" t="s">
        <v>159</v>
      </c>
      <c r="I17" s="437"/>
      <c r="J17" s="437"/>
      <c r="K17" s="437"/>
      <c r="L17" s="437"/>
      <c r="M17" s="437"/>
      <c r="N17" s="437"/>
      <c r="O17" s="437"/>
      <c r="P17" s="437"/>
      <c r="Q17" s="437"/>
      <c r="R17" s="437"/>
      <c r="S17" s="437"/>
      <c r="T17" s="437"/>
      <c r="U17" s="437"/>
      <c r="V17" s="437"/>
      <c r="W17" s="438"/>
    </row>
    <row r="18" spans="1:23" ht="23.1" customHeight="1">
      <c r="A18" s="429"/>
      <c r="B18" s="398"/>
      <c r="C18" s="398"/>
      <c r="D18" s="398"/>
      <c r="E18" s="405"/>
      <c r="F18" s="420"/>
      <c r="G18" s="335"/>
      <c r="H18" s="217"/>
      <c r="I18" s="218"/>
      <c r="J18" s="218"/>
      <c r="K18" s="218"/>
      <c r="L18" s="218"/>
      <c r="M18" s="218"/>
      <c r="N18" s="218"/>
      <c r="O18" s="218"/>
      <c r="P18" s="218"/>
      <c r="Q18" s="218"/>
      <c r="R18" s="218"/>
      <c r="S18" s="218"/>
      <c r="T18" s="218"/>
      <c r="U18" s="218"/>
      <c r="V18" s="218"/>
      <c r="W18" s="219"/>
    </row>
    <row r="19" spans="1:23" ht="23.1" customHeight="1">
      <c r="A19" s="429"/>
      <c r="B19" s="398"/>
      <c r="C19" s="398"/>
      <c r="D19" s="398"/>
      <c r="E19" s="419"/>
      <c r="F19" s="421"/>
      <c r="G19" s="336"/>
      <c r="H19" s="439"/>
      <c r="I19" s="440"/>
      <c r="J19" s="440"/>
      <c r="K19" s="440"/>
      <c r="L19" s="440"/>
      <c r="M19" s="440"/>
      <c r="N19" s="440"/>
      <c r="O19" s="440"/>
      <c r="P19" s="440"/>
      <c r="Q19" s="440"/>
      <c r="R19" s="440"/>
      <c r="S19" s="440"/>
      <c r="T19" s="440"/>
      <c r="U19" s="440"/>
      <c r="V19" s="440"/>
      <c r="W19" s="441"/>
    </row>
    <row r="20" spans="1:23" ht="23.1" customHeight="1">
      <c r="A20" s="429"/>
      <c r="B20" s="398"/>
      <c r="C20" s="398"/>
      <c r="D20" s="398"/>
      <c r="E20" s="3">
        <v>122</v>
      </c>
      <c r="F20" s="69" t="s">
        <v>16</v>
      </c>
      <c r="G20" s="4">
        <v>1200000</v>
      </c>
      <c r="H20" s="408" t="s">
        <v>180</v>
      </c>
      <c r="I20" s="409"/>
      <c r="J20" s="409"/>
      <c r="K20" s="409"/>
      <c r="L20" s="409"/>
      <c r="M20" s="409"/>
      <c r="N20" s="409"/>
      <c r="O20" s="409"/>
      <c r="P20" s="409"/>
      <c r="Q20" s="409"/>
      <c r="R20" s="409"/>
      <c r="S20" s="409"/>
      <c r="T20" s="409"/>
      <c r="U20" s="409"/>
      <c r="V20" s="409"/>
      <c r="W20" s="410"/>
    </row>
    <row r="21" spans="1:23" ht="23.1" customHeight="1">
      <c r="A21" s="429"/>
      <c r="B21" s="398"/>
      <c r="C21" s="398"/>
      <c r="D21" s="398"/>
      <c r="E21" s="202">
        <v>123</v>
      </c>
      <c r="F21" s="180" t="s">
        <v>17</v>
      </c>
      <c r="G21" s="416">
        <v>1000000</v>
      </c>
      <c r="H21" s="422" t="s">
        <v>160</v>
      </c>
      <c r="I21" s="423"/>
      <c r="J21" s="423"/>
      <c r="K21" s="423"/>
      <c r="L21" s="423"/>
      <c r="M21" s="423"/>
      <c r="N21" s="423"/>
      <c r="O21" s="423"/>
      <c r="P21" s="423"/>
      <c r="Q21" s="423"/>
      <c r="R21" s="423"/>
      <c r="S21" s="423"/>
      <c r="T21" s="423"/>
      <c r="U21" s="423"/>
      <c r="V21" s="423"/>
      <c r="W21" s="424"/>
    </row>
    <row r="22" spans="1:23" ht="17.25" customHeight="1">
      <c r="A22" s="429"/>
      <c r="B22" s="398"/>
      <c r="C22" s="398"/>
      <c r="D22" s="398"/>
      <c r="E22" s="405"/>
      <c r="F22" s="420"/>
      <c r="G22" s="417"/>
      <c r="H22" s="425"/>
      <c r="I22" s="165"/>
      <c r="J22" s="165"/>
      <c r="K22" s="165"/>
      <c r="L22" s="165"/>
      <c r="M22" s="165"/>
      <c r="N22" s="165"/>
      <c r="O22" s="165"/>
      <c r="P22" s="165"/>
      <c r="Q22" s="165"/>
      <c r="R22" s="165"/>
      <c r="S22" s="165"/>
      <c r="T22" s="165"/>
      <c r="U22" s="165"/>
      <c r="V22" s="165"/>
      <c r="W22" s="166"/>
    </row>
    <row r="23" spans="1:23" ht="23.1" customHeight="1">
      <c r="A23" s="429"/>
      <c r="B23" s="398"/>
      <c r="C23" s="399"/>
      <c r="D23" s="413"/>
      <c r="E23" s="370" t="s">
        <v>13</v>
      </c>
      <c r="F23" s="415"/>
      <c r="G23" s="40">
        <f>SUM(G17:G22)</f>
        <v>2800000</v>
      </c>
      <c r="H23" s="159"/>
      <c r="I23" s="160"/>
      <c r="J23" s="160"/>
      <c r="K23" s="160"/>
      <c r="L23" s="186"/>
      <c r="M23" s="186"/>
      <c r="N23" s="186"/>
      <c r="O23" s="186"/>
      <c r="P23" s="186"/>
      <c r="Q23" s="70"/>
      <c r="R23" s="70"/>
      <c r="S23" s="70"/>
      <c r="T23" s="70"/>
      <c r="U23" s="70"/>
      <c r="V23" s="41"/>
      <c r="W23" s="77"/>
    </row>
    <row r="24" spans="1:23" ht="23.1" customHeight="1">
      <c r="A24" s="429"/>
      <c r="B24" s="398"/>
      <c r="C24" s="162">
        <v>13</v>
      </c>
      <c r="D24" s="162" t="s">
        <v>18</v>
      </c>
      <c r="E24" s="3">
        <v>131</v>
      </c>
      <c r="F24" s="3" t="s">
        <v>19</v>
      </c>
      <c r="G24" s="35">
        <v>200000</v>
      </c>
      <c r="H24" s="159" t="s">
        <v>161</v>
      </c>
      <c r="I24" s="160"/>
      <c r="J24" s="160"/>
      <c r="K24" s="160"/>
      <c r="L24" s="160"/>
      <c r="M24" s="160"/>
      <c r="N24" s="160"/>
      <c r="O24" s="160"/>
      <c r="P24" s="160"/>
      <c r="Q24" s="160"/>
      <c r="R24" s="160"/>
      <c r="S24" s="160"/>
      <c r="T24" s="160"/>
      <c r="U24" s="160"/>
      <c r="V24" s="160"/>
      <c r="W24" s="161"/>
    </row>
    <row r="25" spans="1:23" ht="23.1" customHeight="1">
      <c r="A25" s="429"/>
      <c r="B25" s="398"/>
      <c r="C25" s="398"/>
      <c r="D25" s="398"/>
      <c r="E25" s="42">
        <v>132</v>
      </c>
      <c r="F25" s="42" t="s">
        <v>20</v>
      </c>
      <c r="G25" s="43">
        <v>2117752</v>
      </c>
      <c r="H25" s="446" t="s">
        <v>162</v>
      </c>
      <c r="I25" s="447"/>
      <c r="J25" s="447"/>
      <c r="K25" s="447"/>
      <c r="L25" s="447"/>
      <c r="M25" s="447"/>
      <c r="N25" s="447"/>
      <c r="O25" s="447"/>
      <c r="P25" s="447"/>
      <c r="Q25" s="447"/>
      <c r="R25" s="447"/>
      <c r="S25" s="447"/>
      <c r="T25" s="447"/>
      <c r="U25" s="447"/>
      <c r="V25" s="447"/>
      <c r="W25" s="448"/>
    </row>
    <row r="26" spans="1:23" ht="61.5" customHeight="1">
      <c r="A26" s="429"/>
      <c r="B26" s="398"/>
      <c r="C26" s="398"/>
      <c r="D26" s="398"/>
      <c r="E26" s="5">
        <v>133</v>
      </c>
      <c r="F26" s="5" t="s">
        <v>21</v>
      </c>
      <c r="G26" s="35">
        <v>9000000</v>
      </c>
      <c r="H26" s="159" t="s">
        <v>163</v>
      </c>
      <c r="I26" s="160"/>
      <c r="J26" s="160"/>
      <c r="K26" s="160"/>
      <c r="L26" s="160"/>
      <c r="M26" s="160"/>
      <c r="N26" s="160"/>
      <c r="O26" s="160"/>
      <c r="P26" s="160"/>
      <c r="Q26" s="160"/>
      <c r="R26" s="160"/>
      <c r="S26" s="160"/>
      <c r="T26" s="160"/>
      <c r="U26" s="160"/>
      <c r="V26" s="160"/>
      <c r="W26" s="161"/>
    </row>
    <row r="27" spans="1:23" ht="99.75" customHeight="1">
      <c r="A27" s="429"/>
      <c r="B27" s="398"/>
      <c r="C27" s="398"/>
      <c r="D27" s="398"/>
      <c r="E27" s="5">
        <v>134</v>
      </c>
      <c r="F27" s="5" t="s">
        <v>22</v>
      </c>
      <c r="G27" s="6">
        <v>1700000</v>
      </c>
      <c r="H27" s="168" t="s">
        <v>164</v>
      </c>
      <c r="I27" s="160"/>
      <c r="J27" s="160"/>
      <c r="K27" s="160"/>
      <c r="L27" s="160"/>
      <c r="M27" s="160"/>
      <c r="N27" s="160"/>
      <c r="O27" s="160"/>
      <c r="P27" s="160"/>
      <c r="Q27" s="160"/>
      <c r="R27" s="160"/>
      <c r="S27" s="160"/>
      <c r="T27" s="160"/>
      <c r="U27" s="160"/>
      <c r="V27" s="160"/>
      <c r="W27" s="161"/>
    </row>
    <row r="28" spans="1:23" ht="35.25" customHeight="1">
      <c r="A28" s="429"/>
      <c r="B28" s="398"/>
      <c r="C28" s="398"/>
      <c r="D28" s="398"/>
      <c r="E28" s="5">
        <v>135</v>
      </c>
      <c r="F28" s="5" t="s">
        <v>23</v>
      </c>
      <c r="G28" s="35">
        <v>2500000</v>
      </c>
      <c r="H28" s="159" t="s">
        <v>165</v>
      </c>
      <c r="I28" s="160"/>
      <c r="J28" s="160"/>
      <c r="K28" s="160"/>
      <c r="L28" s="160"/>
      <c r="M28" s="160"/>
      <c r="N28" s="160"/>
      <c r="O28" s="160"/>
      <c r="P28" s="160"/>
      <c r="Q28" s="160"/>
      <c r="R28" s="160"/>
      <c r="S28" s="160"/>
      <c r="T28" s="160"/>
      <c r="U28" s="160"/>
      <c r="V28" s="160"/>
      <c r="W28" s="161"/>
    </row>
    <row r="29" spans="1:23" ht="23.1" customHeight="1">
      <c r="A29" s="429"/>
      <c r="B29" s="398"/>
      <c r="C29" s="398"/>
      <c r="D29" s="398"/>
      <c r="E29" s="5">
        <v>136</v>
      </c>
      <c r="F29" s="5" t="s">
        <v>24</v>
      </c>
      <c r="G29" s="6"/>
      <c r="H29" s="434"/>
      <c r="I29" s="201"/>
      <c r="J29" s="201"/>
      <c r="K29" s="165"/>
      <c r="L29" s="165"/>
      <c r="M29" s="199"/>
      <c r="N29" s="199"/>
      <c r="O29" s="199"/>
      <c r="P29" s="199"/>
      <c r="Q29" s="73"/>
      <c r="R29" s="25"/>
      <c r="S29" s="165"/>
      <c r="T29" s="165"/>
      <c r="U29" s="22"/>
      <c r="V29" s="199"/>
      <c r="W29" s="200"/>
    </row>
    <row r="30" spans="1:23" ht="23.1" customHeight="1">
      <c r="A30" s="429"/>
      <c r="B30" s="398"/>
      <c r="C30" s="399"/>
      <c r="D30" s="399"/>
      <c r="E30" s="400" t="s">
        <v>13</v>
      </c>
      <c r="F30" s="401"/>
      <c r="G30" s="154">
        <f>SUM(G24:G29)</f>
        <v>15517752</v>
      </c>
      <c r="H30" s="442"/>
      <c r="I30" s="442"/>
      <c r="J30" s="442"/>
      <c r="K30" s="442"/>
      <c r="L30" s="442"/>
      <c r="M30" s="442"/>
      <c r="N30" s="442"/>
      <c r="O30" s="442"/>
      <c r="P30" s="442"/>
      <c r="Q30" s="442"/>
      <c r="R30" s="442"/>
      <c r="S30" s="442"/>
      <c r="T30" s="442"/>
      <c r="U30" s="442"/>
      <c r="V30" s="442"/>
      <c r="W30" s="443"/>
    </row>
    <row r="31" spans="1:23" ht="23.1" customHeight="1" thickBot="1">
      <c r="A31" s="430"/>
      <c r="B31" s="431"/>
      <c r="C31" s="325" t="s">
        <v>25</v>
      </c>
      <c r="D31" s="432"/>
      <c r="E31" s="432"/>
      <c r="F31" s="433"/>
      <c r="G31" s="155">
        <f>G30+G23+G16</f>
        <v>138600652</v>
      </c>
      <c r="H31" s="402"/>
      <c r="I31" s="403"/>
      <c r="J31" s="403"/>
      <c r="K31" s="403"/>
      <c r="L31" s="403"/>
      <c r="M31" s="403"/>
      <c r="N31" s="403"/>
      <c r="O31" s="403"/>
      <c r="P31" s="403"/>
      <c r="Q31" s="403"/>
      <c r="R31" s="403"/>
      <c r="S31" s="403"/>
      <c r="T31" s="403"/>
      <c r="U31" s="403"/>
      <c r="V31" s="403"/>
      <c r="W31" s="404"/>
    </row>
    <row r="32" spans="1:23" ht="21.75" customHeight="1">
      <c r="A32" s="348" t="s">
        <v>26</v>
      </c>
      <c r="B32" s="322" t="s">
        <v>27</v>
      </c>
      <c r="C32" s="322">
        <v>21</v>
      </c>
      <c r="D32" s="322" t="s">
        <v>28</v>
      </c>
      <c r="E32" s="9">
        <v>211</v>
      </c>
      <c r="F32" s="9" t="s">
        <v>29</v>
      </c>
      <c r="G32" s="44"/>
      <c r="H32" s="449"/>
      <c r="I32" s="450"/>
      <c r="J32" s="450"/>
      <c r="K32" s="450"/>
      <c r="L32" s="450"/>
      <c r="M32" s="450"/>
      <c r="N32" s="450"/>
      <c r="O32" s="450"/>
      <c r="P32" s="450"/>
      <c r="Q32" s="450"/>
      <c r="R32" s="450"/>
      <c r="S32" s="450"/>
      <c r="T32" s="450"/>
      <c r="U32" s="450"/>
      <c r="V32" s="450"/>
      <c r="W32" s="451"/>
    </row>
    <row r="33" spans="1:23" ht="21.75" customHeight="1">
      <c r="A33" s="216"/>
      <c r="B33" s="179"/>
      <c r="C33" s="179"/>
      <c r="D33" s="179"/>
      <c r="E33" s="7">
        <v>212</v>
      </c>
      <c r="F33" s="7" t="s">
        <v>30</v>
      </c>
      <c r="G33" s="8">
        <v>3000000</v>
      </c>
      <c r="H33" s="218" t="s">
        <v>166</v>
      </c>
      <c r="I33" s="218"/>
      <c r="J33" s="218"/>
      <c r="K33" s="218"/>
      <c r="L33" s="218"/>
      <c r="M33" s="218"/>
      <c r="N33" s="218"/>
      <c r="O33" s="218"/>
      <c r="P33" s="218"/>
      <c r="Q33" s="218"/>
      <c r="R33" s="218"/>
      <c r="S33" s="218"/>
      <c r="T33" s="218"/>
      <c r="U33" s="218"/>
      <c r="V33" s="218"/>
      <c r="W33" s="219"/>
    </row>
    <row r="34" spans="1:23" ht="117" customHeight="1">
      <c r="A34" s="216"/>
      <c r="B34" s="179"/>
      <c r="C34" s="163"/>
      <c r="D34" s="163"/>
      <c r="E34" s="3">
        <v>213</v>
      </c>
      <c r="F34" s="3" t="s">
        <v>31</v>
      </c>
      <c r="G34" s="35">
        <v>2895000</v>
      </c>
      <c r="H34" s="159" t="s">
        <v>167</v>
      </c>
      <c r="I34" s="160"/>
      <c r="J34" s="160"/>
      <c r="K34" s="160"/>
      <c r="L34" s="160"/>
      <c r="M34" s="160"/>
      <c r="N34" s="160"/>
      <c r="O34" s="160"/>
      <c r="P34" s="160"/>
      <c r="Q34" s="160"/>
      <c r="R34" s="160"/>
      <c r="S34" s="160"/>
      <c r="T34" s="160"/>
      <c r="U34" s="160"/>
      <c r="V34" s="160"/>
      <c r="W34" s="161"/>
    </row>
    <row r="35" spans="1:23" ht="21.75" customHeight="1">
      <c r="A35" s="349"/>
      <c r="B35" s="163"/>
      <c r="C35" s="331" t="s">
        <v>25</v>
      </c>
      <c r="D35" s="332"/>
      <c r="E35" s="332"/>
      <c r="F35" s="333"/>
      <c r="G35" s="124">
        <f>SUM(G32:G34)</f>
        <v>5895000</v>
      </c>
      <c r="H35" s="393"/>
      <c r="I35" s="394"/>
      <c r="J35" s="394"/>
      <c r="K35" s="394"/>
      <c r="L35" s="394"/>
      <c r="M35" s="394"/>
      <c r="N35" s="394"/>
      <c r="O35" s="394"/>
      <c r="P35" s="394"/>
      <c r="Q35" s="394"/>
      <c r="R35" s="394"/>
      <c r="S35" s="394"/>
      <c r="T35" s="394"/>
      <c r="U35" s="394"/>
      <c r="V35" s="394"/>
      <c r="W35" s="395"/>
    </row>
    <row r="36" spans="1:23" ht="69.75" customHeight="1">
      <c r="A36" s="172" t="s">
        <v>32</v>
      </c>
      <c r="B36" s="162" t="s">
        <v>33</v>
      </c>
      <c r="C36" s="191">
        <v>31</v>
      </c>
      <c r="D36" s="162" t="s">
        <v>18</v>
      </c>
      <c r="E36" s="5">
        <v>311</v>
      </c>
      <c r="F36" s="5" t="s">
        <v>34</v>
      </c>
      <c r="G36" s="6">
        <v>20184000</v>
      </c>
      <c r="H36" s="168" t="s">
        <v>168</v>
      </c>
      <c r="I36" s="160"/>
      <c r="J36" s="160"/>
      <c r="K36" s="160"/>
      <c r="L36" s="160"/>
      <c r="M36" s="160"/>
      <c r="N36" s="160"/>
      <c r="O36" s="160"/>
      <c r="P36" s="160"/>
      <c r="Q36" s="160"/>
      <c r="R36" s="160"/>
      <c r="S36" s="160"/>
      <c r="T36" s="160"/>
      <c r="U36" s="160"/>
      <c r="V36" s="160"/>
      <c r="W36" s="161"/>
    </row>
    <row r="37" spans="1:23" ht="21.75" customHeight="1">
      <c r="A37" s="178"/>
      <c r="B37" s="179"/>
      <c r="C37" s="270"/>
      <c r="D37" s="179"/>
      <c r="E37" s="42">
        <v>312</v>
      </c>
      <c r="F37" s="42" t="s">
        <v>35</v>
      </c>
      <c r="G37" s="46">
        <v>4800000</v>
      </c>
      <c r="H37" s="454" t="s">
        <v>169</v>
      </c>
      <c r="I37" s="447"/>
      <c r="J37" s="447"/>
      <c r="K37" s="447"/>
      <c r="L37" s="447"/>
      <c r="M37" s="447"/>
      <c r="N37" s="447"/>
      <c r="O37" s="447"/>
      <c r="P37" s="447"/>
      <c r="Q37" s="447"/>
      <c r="R37" s="447"/>
      <c r="S37" s="447"/>
      <c r="T37" s="447"/>
      <c r="U37" s="447"/>
      <c r="V37" s="447"/>
      <c r="W37" s="448"/>
    </row>
    <row r="38" spans="1:23" ht="45" customHeight="1">
      <c r="A38" s="178"/>
      <c r="B38" s="179"/>
      <c r="C38" s="270"/>
      <c r="D38" s="179"/>
      <c r="E38" s="5">
        <v>313</v>
      </c>
      <c r="F38" s="5" t="s">
        <v>36</v>
      </c>
      <c r="G38" s="6">
        <v>1100000</v>
      </c>
      <c r="H38" s="446" t="s">
        <v>170</v>
      </c>
      <c r="I38" s="447"/>
      <c r="J38" s="447"/>
      <c r="K38" s="447"/>
      <c r="L38" s="447"/>
      <c r="M38" s="447"/>
      <c r="N38" s="447"/>
      <c r="O38" s="447"/>
      <c r="P38" s="447"/>
      <c r="Q38" s="447"/>
      <c r="R38" s="447"/>
      <c r="S38" s="447"/>
      <c r="T38" s="447"/>
      <c r="U38" s="447"/>
      <c r="V38" s="447"/>
      <c r="W38" s="448"/>
    </row>
    <row r="39" spans="1:23" ht="21.75" customHeight="1">
      <c r="A39" s="178"/>
      <c r="B39" s="179"/>
      <c r="C39" s="270"/>
      <c r="D39" s="179"/>
      <c r="E39" s="5">
        <v>314</v>
      </c>
      <c r="F39" s="5" t="s">
        <v>37</v>
      </c>
      <c r="G39" s="35">
        <v>600000</v>
      </c>
      <c r="H39" s="159" t="s">
        <v>148</v>
      </c>
      <c r="I39" s="160"/>
      <c r="J39" s="160"/>
      <c r="K39" s="160"/>
      <c r="L39" s="160"/>
      <c r="M39" s="160"/>
      <c r="N39" s="160"/>
      <c r="O39" s="160"/>
      <c r="P39" s="160"/>
      <c r="Q39" s="160"/>
      <c r="R39" s="160"/>
      <c r="S39" s="160"/>
      <c r="T39" s="160"/>
      <c r="U39" s="160"/>
      <c r="V39" s="160"/>
      <c r="W39" s="161"/>
    </row>
    <row r="40" spans="1:23" ht="21.75" customHeight="1">
      <c r="A40" s="178"/>
      <c r="B40" s="179"/>
      <c r="C40" s="270"/>
      <c r="D40" s="179"/>
      <c r="E40" s="5">
        <v>315</v>
      </c>
      <c r="F40" s="5" t="s">
        <v>38</v>
      </c>
      <c r="G40" s="6">
        <f>W40</f>
        <v>0</v>
      </c>
      <c r="H40" s="47"/>
      <c r="I40" s="25"/>
      <c r="J40" s="25"/>
      <c r="K40" s="25"/>
      <c r="L40" s="199"/>
      <c r="M40" s="199"/>
      <c r="N40" s="199"/>
      <c r="O40" s="199"/>
      <c r="P40" s="199"/>
      <c r="Q40" s="199"/>
      <c r="R40" s="73"/>
      <c r="S40" s="25"/>
      <c r="T40" s="199"/>
      <c r="U40" s="199"/>
      <c r="V40" s="22"/>
      <c r="W40" s="80"/>
    </row>
    <row r="41" spans="1:23" ht="21.75" customHeight="1">
      <c r="A41" s="178"/>
      <c r="B41" s="179"/>
      <c r="C41" s="270"/>
      <c r="D41" s="179"/>
      <c r="E41" s="5">
        <v>318</v>
      </c>
      <c r="F41" s="5" t="s">
        <v>39</v>
      </c>
      <c r="G41" s="35">
        <v>1200000</v>
      </c>
      <c r="H41" s="159" t="s">
        <v>171</v>
      </c>
      <c r="I41" s="160"/>
      <c r="J41" s="160"/>
      <c r="K41" s="160"/>
      <c r="L41" s="160"/>
      <c r="M41" s="160"/>
      <c r="N41" s="160"/>
      <c r="O41" s="160"/>
      <c r="P41" s="160"/>
      <c r="Q41" s="160"/>
      <c r="R41" s="160"/>
      <c r="S41" s="160"/>
      <c r="T41" s="160"/>
      <c r="U41" s="160"/>
      <c r="V41" s="160"/>
      <c r="W41" s="161"/>
    </row>
    <row r="42" spans="1:23" ht="21.75" customHeight="1">
      <c r="A42" s="178"/>
      <c r="B42" s="179"/>
      <c r="C42" s="270"/>
      <c r="D42" s="179"/>
      <c r="E42" s="68">
        <v>319</v>
      </c>
      <c r="F42" s="68" t="s">
        <v>40</v>
      </c>
      <c r="G42" s="38">
        <f>W42</f>
        <v>0</v>
      </c>
      <c r="H42" s="168"/>
      <c r="I42" s="160"/>
      <c r="J42" s="160"/>
      <c r="K42" s="160"/>
      <c r="L42" s="160"/>
      <c r="M42" s="160"/>
      <c r="N42" s="160"/>
      <c r="O42" s="160"/>
      <c r="P42" s="160"/>
      <c r="Q42" s="160"/>
      <c r="R42" s="160"/>
      <c r="S42" s="160"/>
      <c r="T42" s="160"/>
      <c r="U42" s="160"/>
      <c r="V42" s="160"/>
      <c r="W42" s="161"/>
    </row>
    <row r="43" spans="1:23" ht="21.75" customHeight="1">
      <c r="A43" s="178"/>
      <c r="B43" s="179"/>
      <c r="C43" s="270"/>
      <c r="D43" s="370" t="s">
        <v>77</v>
      </c>
      <c r="E43" s="370">
        <v>332</v>
      </c>
      <c r="F43" s="180" t="s">
        <v>78</v>
      </c>
      <c r="G43" s="353">
        <v>1840000</v>
      </c>
      <c r="H43" s="196" t="s">
        <v>172</v>
      </c>
      <c r="I43" s="167"/>
      <c r="J43" s="167"/>
      <c r="K43" s="167"/>
      <c r="L43" s="167"/>
      <c r="M43" s="167"/>
      <c r="N43" s="167"/>
      <c r="O43" s="167"/>
      <c r="P43" s="167"/>
      <c r="Q43" s="167"/>
      <c r="R43" s="167"/>
      <c r="S43" s="167"/>
      <c r="T43" s="167"/>
      <c r="U43" s="167"/>
      <c r="V43" s="167"/>
      <c r="W43" s="197"/>
    </row>
    <row r="44" spans="1:23" ht="33" customHeight="1">
      <c r="A44" s="178"/>
      <c r="B44" s="179"/>
      <c r="C44" s="270"/>
      <c r="D44" s="370"/>
      <c r="E44" s="370"/>
      <c r="F44" s="182"/>
      <c r="G44" s="336"/>
      <c r="H44" s="164"/>
      <c r="I44" s="165"/>
      <c r="J44" s="165"/>
      <c r="K44" s="165"/>
      <c r="L44" s="165"/>
      <c r="M44" s="165"/>
      <c r="N44" s="165"/>
      <c r="O44" s="165"/>
      <c r="P44" s="165"/>
      <c r="Q44" s="165"/>
      <c r="R44" s="165"/>
      <c r="S44" s="165"/>
      <c r="T44" s="165"/>
      <c r="U44" s="165"/>
      <c r="V44" s="165"/>
      <c r="W44" s="166"/>
    </row>
    <row r="45" spans="1:23" ht="21.75" customHeight="1">
      <c r="A45" s="178"/>
      <c r="B45" s="179"/>
      <c r="C45" s="270"/>
      <c r="D45" s="370"/>
      <c r="E45" s="370"/>
      <c r="F45" s="180" t="s">
        <v>104</v>
      </c>
      <c r="G45" s="353">
        <v>0</v>
      </c>
      <c r="H45" s="436"/>
      <c r="I45" s="437"/>
      <c r="J45" s="437"/>
      <c r="K45" s="437"/>
      <c r="L45" s="437"/>
      <c r="M45" s="455"/>
      <c r="N45" s="455"/>
      <c r="O45" s="455"/>
      <c r="P45" s="455"/>
      <c r="Q45" s="455"/>
      <c r="R45" s="455"/>
      <c r="S45" s="455"/>
      <c r="T45" s="455"/>
      <c r="U45" s="455"/>
      <c r="V45" s="455"/>
      <c r="W45" s="456"/>
    </row>
    <row r="46" spans="1:23" ht="21.75" customHeight="1">
      <c r="A46" s="178"/>
      <c r="B46" s="179"/>
      <c r="C46" s="270"/>
      <c r="D46" s="370"/>
      <c r="E46" s="370"/>
      <c r="F46" s="182"/>
      <c r="G46" s="336"/>
      <c r="H46" s="81"/>
      <c r="I46" s="74"/>
      <c r="J46" s="74"/>
      <c r="K46" s="74"/>
      <c r="L46" s="74"/>
      <c r="M46" s="26"/>
      <c r="N46" s="65"/>
      <c r="O46" s="65"/>
      <c r="P46" s="65"/>
      <c r="Q46" s="65"/>
      <c r="R46" s="74"/>
      <c r="S46" s="26"/>
      <c r="T46" s="65"/>
      <c r="U46" s="65"/>
      <c r="V46" s="23"/>
      <c r="W46" s="82"/>
    </row>
    <row r="47" spans="1:23" ht="21.75" customHeight="1">
      <c r="A47" s="173"/>
      <c r="B47" s="163"/>
      <c r="C47" s="331" t="s">
        <v>25</v>
      </c>
      <c r="D47" s="351"/>
      <c r="E47" s="351"/>
      <c r="F47" s="352"/>
      <c r="G47" s="127">
        <f>SUM(G36:G46)</f>
        <v>29724000</v>
      </c>
      <c r="H47" s="149"/>
      <c r="I47" s="156"/>
      <c r="J47" s="156"/>
      <c r="K47" s="156"/>
      <c r="L47" s="458"/>
      <c r="M47" s="458"/>
      <c r="N47" s="394"/>
      <c r="O47" s="394"/>
      <c r="P47" s="394"/>
      <c r="Q47" s="394"/>
      <c r="R47" s="156"/>
      <c r="S47" s="394"/>
      <c r="T47" s="394"/>
      <c r="U47" s="156"/>
      <c r="V47" s="157"/>
      <c r="W47" s="158"/>
    </row>
    <row r="48" spans="1:23" ht="21.75" customHeight="1">
      <c r="A48" s="172" t="s">
        <v>41</v>
      </c>
      <c r="B48" s="162" t="s">
        <v>42</v>
      </c>
      <c r="C48" s="162">
        <v>41</v>
      </c>
      <c r="D48" s="162" t="s">
        <v>42</v>
      </c>
      <c r="E48" s="55">
        <v>411</v>
      </c>
      <c r="F48" s="58" t="s">
        <v>43</v>
      </c>
      <c r="G48" s="6"/>
      <c r="H48" s="205"/>
      <c r="I48" s="186"/>
      <c r="J48" s="186"/>
      <c r="K48" s="186"/>
      <c r="L48" s="186"/>
      <c r="M48" s="186"/>
      <c r="N48" s="186"/>
      <c r="O48" s="186"/>
      <c r="P48" s="186"/>
      <c r="Q48" s="186"/>
      <c r="R48" s="186"/>
      <c r="S48" s="186"/>
      <c r="T48" s="186"/>
      <c r="U48" s="186"/>
      <c r="V48" s="186"/>
      <c r="W48" s="206"/>
    </row>
    <row r="49" spans="1:23" ht="21.75" customHeight="1">
      <c r="A49" s="211"/>
      <c r="B49" s="214"/>
      <c r="C49" s="214"/>
      <c r="D49" s="214"/>
      <c r="E49" s="55">
        <v>412</v>
      </c>
      <c r="F49" s="58" t="s">
        <v>44</v>
      </c>
      <c r="G49" s="6"/>
      <c r="H49" s="286"/>
      <c r="I49" s="186"/>
      <c r="J49" s="186"/>
      <c r="K49" s="186"/>
      <c r="L49" s="167"/>
      <c r="M49" s="167"/>
      <c r="N49" s="160"/>
      <c r="O49" s="160"/>
      <c r="P49" s="160"/>
      <c r="Q49" s="160"/>
      <c r="R49" s="74"/>
      <c r="S49" s="160"/>
      <c r="T49" s="160"/>
      <c r="U49" s="70"/>
      <c r="V49" s="24"/>
      <c r="W49" s="77"/>
    </row>
    <row r="50" spans="1:23" ht="21.75" customHeight="1">
      <c r="A50" s="211"/>
      <c r="B50" s="214"/>
      <c r="C50" s="215"/>
      <c r="D50" s="215"/>
      <c r="E50" s="55">
        <v>413</v>
      </c>
      <c r="F50" s="58" t="s">
        <v>95</v>
      </c>
      <c r="G50" s="6"/>
      <c r="H50" s="286"/>
      <c r="I50" s="186"/>
      <c r="J50" s="186"/>
      <c r="K50" s="186"/>
      <c r="L50" s="167"/>
      <c r="M50" s="167"/>
      <c r="N50" s="160"/>
      <c r="O50" s="160"/>
      <c r="P50" s="160"/>
      <c r="Q50" s="160"/>
      <c r="R50" s="74"/>
      <c r="S50" s="160"/>
      <c r="T50" s="160"/>
      <c r="U50" s="70"/>
      <c r="V50" s="24"/>
      <c r="W50" s="77"/>
    </row>
    <row r="51" spans="1:23" ht="21.75" customHeight="1">
      <c r="A51" s="212"/>
      <c r="B51" s="55"/>
      <c r="C51" s="85" t="s">
        <v>25</v>
      </c>
      <c r="D51" s="86"/>
      <c r="E51" s="86"/>
      <c r="F51" s="56"/>
      <c r="G51" s="6"/>
      <c r="H51" s="286"/>
      <c r="I51" s="186"/>
      <c r="J51" s="186"/>
      <c r="K51" s="186"/>
      <c r="L51" s="167"/>
      <c r="M51" s="167"/>
      <c r="N51" s="160"/>
      <c r="O51" s="160"/>
      <c r="P51" s="160"/>
      <c r="Q51" s="160"/>
      <c r="R51" s="74"/>
      <c r="S51" s="160"/>
      <c r="T51" s="160"/>
      <c r="U51" s="70"/>
      <c r="V51" s="24"/>
      <c r="W51" s="77"/>
    </row>
    <row r="52" spans="1:23" ht="21.75" customHeight="1">
      <c r="A52" s="216">
        <v>5</v>
      </c>
      <c r="B52" s="179" t="s">
        <v>96</v>
      </c>
      <c r="C52" s="3">
        <v>51</v>
      </c>
      <c r="D52" s="3" t="s">
        <v>108</v>
      </c>
      <c r="E52" s="3">
        <v>511</v>
      </c>
      <c r="F52" s="3" t="s">
        <v>96</v>
      </c>
      <c r="G52" s="35">
        <v>0</v>
      </c>
      <c r="H52" s="286"/>
      <c r="I52" s="186"/>
      <c r="J52" s="186"/>
      <c r="K52" s="396"/>
      <c r="L52" s="396"/>
      <c r="M52" s="396"/>
      <c r="N52" s="396"/>
      <c r="O52" s="396"/>
      <c r="P52" s="396"/>
      <c r="Q52" s="70"/>
      <c r="R52" s="36"/>
      <c r="S52" s="160"/>
      <c r="T52" s="160"/>
      <c r="U52" s="24"/>
      <c r="V52" s="452"/>
      <c r="W52" s="453"/>
    </row>
    <row r="53" spans="1:23" ht="21.75" customHeight="1">
      <c r="A53" s="178"/>
      <c r="B53" s="179"/>
      <c r="C53" s="331" t="s">
        <v>25</v>
      </c>
      <c r="D53" s="332"/>
      <c r="E53" s="332"/>
      <c r="F53" s="333"/>
      <c r="G53" s="124">
        <f>SUM(G50:G52)</f>
        <v>0</v>
      </c>
      <c r="H53" s="393"/>
      <c r="I53" s="394"/>
      <c r="J53" s="394"/>
      <c r="K53" s="394"/>
      <c r="L53" s="394"/>
      <c r="M53" s="394"/>
      <c r="N53" s="394"/>
      <c r="O53" s="394"/>
      <c r="P53" s="394"/>
      <c r="Q53" s="394"/>
      <c r="R53" s="394"/>
      <c r="S53" s="394"/>
      <c r="T53" s="394"/>
      <c r="U53" s="394"/>
      <c r="V53" s="394"/>
      <c r="W53" s="395"/>
    </row>
    <row r="54" spans="1:23" ht="21.75" customHeight="1">
      <c r="A54" s="172" t="s">
        <v>45</v>
      </c>
      <c r="B54" s="162" t="s">
        <v>46</v>
      </c>
      <c r="C54" s="162">
        <v>61</v>
      </c>
      <c r="D54" s="162" t="s">
        <v>47</v>
      </c>
      <c r="E54" s="5">
        <v>611</v>
      </c>
      <c r="F54" s="5" t="s">
        <v>48</v>
      </c>
      <c r="G54" s="6">
        <v>24000000</v>
      </c>
      <c r="H54" s="168" t="s">
        <v>181</v>
      </c>
      <c r="I54" s="160"/>
      <c r="J54" s="160"/>
      <c r="K54" s="160"/>
      <c r="L54" s="160"/>
      <c r="M54" s="160"/>
      <c r="N54" s="160"/>
      <c r="O54" s="160"/>
      <c r="P54" s="160"/>
      <c r="Q54" s="160"/>
      <c r="R54" s="160"/>
      <c r="S54" s="160"/>
      <c r="T54" s="160"/>
      <c r="U54" s="160"/>
      <c r="V54" s="160"/>
      <c r="W54" s="161"/>
    </row>
    <row r="55" spans="1:23" ht="21.75" customHeight="1">
      <c r="A55" s="178"/>
      <c r="B55" s="179"/>
      <c r="C55" s="163"/>
      <c r="D55" s="163"/>
      <c r="E55" s="5">
        <v>612</v>
      </c>
      <c r="F55" s="5" t="s">
        <v>49</v>
      </c>
      <c r="G55" s="6"/>
      <c r="H55" s="67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24"/>
      <c r="W55" s="77"/>
    </row>
    <row r="56" spans="1:23" ht="21.75" customHeight="1">
      <c r="A56" s="173"/>
      <c r="B56" s="163"/>
      <c r="C56" s="357" t="s">
        <v>25</v>
      </c>
      <c r="D56" s="358"/>
      <c r="E56" s="358"/>
      <c r="F56" s="333"/>
      <c r="G56" s="124">
        <f>SUM(G54:G55)</f>
        <v>24000000</v>
      </c>
      <c r="H56" s="104"/>
      <c r="I56" s="105"/>
      <c r="J56" s="105"/>
      <c r="K56" s="105"/>
      <c r="L56" s="105"/>
      <c r="M56" s="105"/>
      <c r="N56" s="105"/>
      <c r="O56" s="105"/>
      <c r="P56" s="105"/>
      <c r="Q56" s="105"/>
      <c r="R56" s="105"/>
      <c r="S56" s="105"/>
      <c r="T56" s="105"/>
      <c r="U56" s="105"/>
      <c r="V56" s="106"/>
      <c r="W56" s="107"/>
    </row>
    <row r="57" spans="1:23" ht="21.75" customHeight="1">
      <c r="A57" s="172" t="s">
        <v>50</v>
      </c>
      <c r="B57" s="191" t="s">
        <v>51</v>
      </c>
      <c r="C57" s="16">
        <v>71</v>
      </c>
      <c r="D57" s="16" t="s">
        <v>51</v>
      </c>
      <c r="E57" s="16">
        <v>711</v>
      </c>
      <c r="F57" s="76" t="s">
        <v>51</v>
      </c>
      <c r="G57" s="38">
        <v>1000000</v>
      </c>
      <c r="H57" s="168" t="s">
        <v>173</v>
      </c>
      <c r="I57" s="160"/>
      <c r="J57" s="160"/>
      <c r="K57" s="160"/>
      <c r="L57" s="160"/>
      <c r="M57" s="160"/>
      <c r="N57" s="160"/>
      <c r="O57" s="160"/>
      <c r="P57" s="160"/>
      <c r="Q57" s="160"/>
      <c r="R57" s="160"/>
      <c r="S57" s="160"/>
      <c r="T57" s="160"/>
      <c r="U57" s="160"/>
      <c r="V57" s="160"/>
      <c r="W57" s="161"/>
    </row>
    <row r="58" spans="1:23" ht="21.75" customHeight="1">
      <c r="A58" s="173"/>
      <c r="B58" s="163"/>
      <c r="C58" s="350" t="s">
        <v>25</v>
      </c>
      <c r="D58" s="351"/>
      <c r="E58" s="351"/>
      <c r="F58" s="333"/>
      <c r="G58" s="124">
        <f>G57</f>
        <v>1000000</v>
      </c>
      <c r="H58" s="104"/>
      <c r="I58" s="105"/>
      <c r="J58" s="105"/>
      <c r="K58" s="105"/>
      <c r="L58" s="105"/>
      <c r="M58" s="105"/>
      <c r="N58" s="105"/>
      <c r="O58" s="105"/>
      <c r="P58" s="105"/>
      <c r="Q58" s="105"/>
      <c r="R58" s="105"/>
      <c r="S58" s="105"/>
      <c r="T58" s="105"/>
      <c r="U58" s="105"/>
      <c r="V58" s="106"/>
      <c r="W58" s="107"/>
    </row>
    <row r="59" spans="1:23" ht="21.75" customHeight="1">
      <c r="A59" s="172" t="s">
        <v>52</v>
      </c>
      <c r="B59" s="162" t="s">
        <v>53</v>
      </c>
      <c r="C59" s="5">
        <v>81</v>
      </c>
      <c r="D59" s="5" t="s">
        <v>53</v>
      </c>
      <c r="E59" s="5">
        <v>811</v>
      </c>
      <c r="F59" s="5" t="s">
        <v>53</v>
      </c>
      <c r="G59" s="6">
        <v>1685448</v>
      </c>
      <c r="H59" s="67"/>
      <c r="I59" s="70"/>
      <c r="J59" s="70"/>
      <c r="K59" s="70"/>
      <c r="L59" s="70"/>
      <c r="M59" s="70"/>
      <c r="N59" s="70"/>
      <c r="O59" s="70"/>
      <c r="P59" s="70"/>
      <c r="Q59" s="70"/>
      <c r="R59" s="70"/>
      <c r="S59" s="70"/>
      <c r="T59" s="70"/>
      <c r="U59" s="70"/>
      <c r="V59" s="24"/>
      <c r="W59" s="77"/>
    </row>
    <row r="60" spans="1:23" ht="21.75" customHeight="1">
      <c r="A60" s="173"/>
      <c r="B60" s="163"/>
      <c r="C60" s="331" t="s">
        <v>25</v>
      </c>
      <c r="D60" s="332"/>
      <c r="E60" s="332"/>
      <c r="F60" s="333"/>
      <c r="G60" s="124">
        <f>G59</f>
        <v>1685448</v>
      </c>
      <c r="H60" s="104"/>
      <c r="I60" s="105"/>
      <c r="J60" s="105"/>
      <c r="K60" s="105"/>
      <c r="L60" s="105"/>
      <c r="M60" s="105"/>
      <c r="N60" s="105"/>
      <c r="O60" s="105"/>
      <c r="P60" s="105"/>
      <c r="Q60" s="105"/>
      <c r="R60" s="105"/>
      <c r="S60" s="105"/>
      <c r="T60" s="105"/>
      <c r="U60" s="105"/>
      <c r="V60" s="106"/>
      <c r="W60" s="107"/>
    </row>
    <row r="61" spans="1:23" ht="21.75" customHeight="1" thickBot="1">
      <c r="A61" s="360" t="s">
        <v>54</v>
      </c>
      <c r="B61" s="361"/>
      <c r="C61" s="361"/>
      <c r="D61" s="361"/>
      <c r="E61" s="361"/>
      <c r="F61" s="362"/>
      <c r="G61" s="135">
        <v>200905100</v>
      </c>
      <c r="H61" s="136"/>
      <c r="I61" s="137"/>
      <c r="J61" s="137"/>
      <c r="K61" s="137"/>
      <c r="L61" s="137"/>
      <c r="M61" s="137"/>
      <c r="N61" s="137"/>
      <c r="O61" s="137"/>
      <c r="P61" s="137"/>
      <c r="Q61" s="137"/>
      <c r="R61" s="137"/>
      <c r="S61" s="137"/>
      <c r="T61" s="137"/>
      <c r="U61" s="137"/>
      <c r="V61" s="139"/>
      <c r="W61" s="140"/>
    </row>
  </sheetData>
  <mergeCells count="132">
    <mergeCell ref="A1:W1"/>
    <mergeCell ref="B32:B35"/>
    <mergeCell ref="L47:M47"/>
    <mergeCell ref="F43:F44"/>
    <mergeCell ref="G43:G44"/>
    <mergeCell ref="D43:D46"/>
    <mergeCell ref="E43:E46"/>
    <mergeCell ref="H41:W41"/>
    <mergeCell ref="H39:W39"/>
    <mergeCell ref="N40:Q40"/>
    <mergeCell ref="T40:U40"/>
    <mergeCell ref="H43:W44"/>
    <mergeCell ref="L40:M40"/>
    <mergeCell ref="H42:W42"/>
    <mergeCell ref="H48:W48"/>
    <mergeCell ref="S47:T47"/>
    <mergeCell ref="N47:Q47"/>
    <mergeCell ref="H45:W45"/>
    <mergeCell ref="H37:W37"/>
    <mergeCell ref="H38:W38"/>
    <mergeCell ref="A54:A56"/>
    <mergeCell ref="B54:B56"/>
    <mergeCell ref="L51:M51"/>
    <mergeCell ref="N51:Q51"/>
    <mergeCell ref="L50:M50"/>
    <mergeCell ref="S49:T49"/>
    <mergeCell ref="S52:T52"/>
    <mergeCell ref="A52:A53"/>
    <mergeCell ref="B52:B53"/>
    <mergeCell ref="H49:K49"/>
    <mergeCell ref="C53:F53"/>
    <mergeCell ref="H53:W53"/>
    <mergeCell ref="L49:M49"/>
    <mergeCell ref="N49:Q49"/>
    <mergeCell ref="S51:T51"/>
    <mergeCell ref="V52:W52"/>
    <mergeCell ref="S50:T50"/>
    <mergeCell ref="G45:G46"/>
    <mergeCell ref="A61:F61"/>
    <mergeCell ref="C60:F60"/>
    <mergeCell ref="A59:A60"/>
    <mergeCell ref="B59:B60"/>
    <mergeCell ref="C58:F58"/>
    <mergeCell ref="A57:A58"/>
    <mergeCell ref="B57:B58"/>
    <mergeCell ref="F45:F46"/>
    <mergeCell ref="A36:A47"/>
    <mergeCell ref="H50:K50"/>
    <mergeCell ref="H54:W54"/>
    <mergeCell ref="H57:W57"/>
    <mergeCell ref="C54:C55"/>
    <mergeCell ref="C56:F56"/>
    <mergeCell ref="D54:D55"/>
    <mergeCell ref="C48:C50"/>
    <mergeCell ref="H51:K51"/>
    <mergeCell ref="N50:Q50"/>
    <mergeCell ref="H52:P52"/>
    <mergeCell ref="A32:A35"/>
    <mergeCell ref="A48:A51"/>
    <mergeCell ref="B48:B50"/>
    <mergeCell ref="D32:D34"/>
    <mergeCell ref="C32:C34"/>
    <mergeCell ref="C35:F35"/>
    <mergeCell ref="D48:D50"/>
    <mergeCell ref="B36:B47"/>
    <mergeCell ref="C36:C46"/>
    <mergeCell ref="D36:D42"/>
    <mergeCell ref="C47:F47"/>
    <mergeCell ref="H32:W32"/>
    <mergeCell ref="H23:K23"/>
    <mergeCell ref="H8:I8"/>
    <mergeCell ref="K29:L29"/>
    <mergeCell ref="L23:P23"/>
    <mergeCell ref="H24:W24"/>
    <mergeCell ref="H35:W35"/>
    <mergeCell ref="H36:W36"/>
    <mergeCell ref="H34:W34"/>
    <mergeCell ref="H28:W28"/>
    <mergeCell ref="H17:W19"/>
    <mergeCell ref="H30:W30"/>
    <mergeCell ref="S29:T29"/>
    <mergeCell ref="H16:I16"/>
    <mergeCell ref="M29:P29"/>
    <mergeCell ref="H25:W25"/>
    <mergeCell ref="H26:W26"/>
    <mergeCell ref="H33:W33"/>
    <mergeCell ref="H29:J29"/>
    <mergeCell ref="A2:B2"/>
    <mergeCell ref="F2:W2"/>
    <mergeCell ref="A3:F3"/>
    <mergeCell ref="G3:G4"/>
    <mergeCell ref="H3:W4"/>
    <mergeCell ref="A4:B4"/>
    <mergeCell ref="C4:D4"/>
    <mergeCell ref="D5:D16"/>
    <mergeCell ref="A5:A31"/>
    <mergeCell ref="B5:B31"/>
    <mergeCell ref="C5:C16"/>
    <mergeCell ref="E21:E22"/>
    <mergeCell ref="F21:F22"/>
    <mergeCell ref="C31:F31"/>
    <mergeCell ref="C17:C23"/>
    <mergeCell ref="D24:D30"/>
    <mergeCell ref="E17:E19"/>
    <mergeCell ref="F17:F19"/>
    <mergeCell ref="H10:W14"/>
    <mergeCell ref="J8:M8"/>
    <mergeCell ref="S8:T8"/>
    <mergeCell ref="H21:W22"/>
    <mergeCell ref="E16:F16"/>
    <mergeCell ref="E10:E14"/>
    <mergeCell ref="H15:W15"/>
    <mergeCell ref="G10:G14"/>
    <mergeCell ref="H27:W27"/>
    <mergeCell ref="H7:W7"/>
    <mergeCell ref="D17:D23"/>
    <mergeCell ref="E5:E6"/>
    <mergeCell ref="E4:F4"/>
    <mergeCell ref="H5:W6"/>
    <mergeCell ref="G17:G19"/>
    <mergeCell ref="E23:F23"/>
    <mergeCell ref="G21:G22"/>
    <mergeCell ref="C24:C30"/>
    <mergeCell ref="E30:F30"/>
    <mergeCell ref="H31:W31"/>
    <mergeCell ref="G5:G6"/>
    <mergeCell ref="V29:W29"/>
    <mergeCell ref="F5:F6"/>
    <mergeCell ref="F10:F14"/>
    <mergeCell ref="H9:W9"/>
    <mergeCell ref="V8:W8"/>
    <mergeCell ref="H20:W20"/>
  </mergeCells>
  <phoneticPr fontId="2" type="noConversion"/>
  <printOptions horizontalCentered="1"/>
  <pageMargins left="0.11811023622047245" right="0.11811023622047245" top="0.6692913385826772" bottom="0.15748031496062992" header="0.31496062992125984" footer="0.31496062992125984"/>
  <pageSetup paperSize="9" scale="92" orientation="portrait" r:id="rId1"/>
  <headerFooter alignWithMargins="0"/>
  <rowBreaks count="1" manualBreakCount="1">
    <brk id="2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4</vt:i4>
      </vt:variant>
      <vt:variant>
        <vt:lpstr>이름이 지정된 범위</vt:lpstr>
      </vt:variant>
      <vt:variant>
        <vt:i4>4</vt:i4>
      </vt:variant>
    </vt:vector>
  </HeadingPairs>
  <TitlesOfParts>
    <vt:vector size="8" baseType="lpstr">
      <vt:lpstr>안심종합세입(재가)</vt:lpstr>
      <vt:lpstr>안심종합세출(재가)</vt:lpstr>
      <vt:lpstr>안심종합세입(요양시설)</vt:lpstr>
      <vt:lpstr>안심종합세출(요양시설)</vt:lpstr>
      <vt:lpstr>'안심종합세입(요양시설)'!Print_Area</vt:lpstr>
      <vt:lpstr>'안심종합세출(재가)'!Print_Area</vt:lpstr>
      <vt:lpstr>'안심종합세출(요양시설)'!Print_Titles</vt:lpstr>
      <vt:lpstr>'안심종합세출(재가)'!Print_Titles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Solekr</dc:creator>
  <cp:lastModifiedBy>Administrator</cp:lastModifiedBy>
  <cp:lastPrinted>2012-12-26T05:34:34Z</cp:lastPrinted>
  <dcterms:created xsi:type="dcterms:W3CDTF">2010-12-24T01:18:22Z</dcterms:created>
  <dcterms:modified xsi:type="dcterms:W3CDTF">2014-01-15T02:45:16Z</dcterms:modified>
</cp:coreProperties>
</file>